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4545" tabRatio="837" activeTab="0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'CCFS'!$A$1:$I$55</definedName>
    <definedName name="_xlnm.Print_Area" localSheetId="3">'CSCE'!$A$1:$M$88</definedName>
  </definedNames>
  <calcPr fullCalcOnLoad="1"/>
</workbook>
</file>

<file path=xl/sharedStrings.xml><?xml version="1.0" encoding="utf-8"?>
<sst xmlns="http://schemas.openxmlformats.org/spreadsheetml/2006/main" count="206" uniqueCount="124">
  <si>
    <t>CURRENT ASSETS</t>
  </si>
  <si>
    <t>CURRENT LIABILITIES</t>
  </si>
  <si>
    <t>NET CURRENT ASSETS</t>
  </si>
  <si>
    <t>DEFERRED TAXATION</t>
  </si>
  <si>
    <t>Minority Interest</t>
  </si>
  <si>
    <t>Taxation</t>
  </si>
  <si>
    <t>RM'000</t>
  </si>
  <si>
    <t>Reserves</t>
  </si>
  <si>
    <t xml:space="preserve">Current </t>
  </si>
  <si>
    <t>Trade and other receivables</t>
  </si>
  <si>
    <t>Cash and cash equivalents</t>
  </si>
  <si>
    <t>Trade and other payables</t>
  </si>
  <si>
    <t>Total</t>
  </si>
  <si>
    <t>Revenue</t>
  </si>
  <si>
    <t xml:space="preserve">Dividend </t>
  </si>
  <si>
    <t>CONDENSED CONSOLIDATED INCOME STATEMENT</t>
  </si>
  <si>
    <t>Operating Profit</t>
  </si>
  <si>
    <t>Finance Costs</t>
  </si>
  <si>
    <t>Share of results of associates</t>
  </si>
  <si>
    <t>Profit before tax</t>
  </si>
  <si>
    <t>Tax Expenses</t>
  </si>
  <si>
    <t>Profit after tax</t>
  </si>
  <si>
    <t>Ended</t>
  </si>
  <si>
    <t>Current</t>
  </si>
  <si>
    <t>Developed Properties</t>
  </si>
  <si>
    <t>Financed by:</t>
  </si>
  <si>
    <t>CAPITAL AND RESERVES</t>
  </si>
  <si>
    <t>SHAREHOLDERS' FUNDS</t>
  </si>
  <si>
    <t>MINORITY INTERESTS</t>
  </si>
  <si>
    <t>Hire Purchase Obligations</t>
  </si>
  <si>
    <t>KELADI MAJU BERHAD</t>
  </si>
  <si>
    <t>CASH FLOW FROM OPERATING ACITIVITIES</t>
  </si>
  <si>
    <t>Adjustment for :</t>
  </si>
  <si>
    <t>Depreciation</t>
  </si>
  <si>
    <t>Interest Income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</si>
  <si>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</si>
  <si>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</si>
  <si>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</si>
  <si>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</si>
  <si>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</si>
  <si>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Cash generated from operating activities</t>
  </si>
  <si>
    <t>Tax paid</t>
  </si>
  <si>
    <t>Net cash generated from operating activities</t>
  </si>
  <si>
    <t>CASH FLOW FROM INVESTING ACTIVITIES</t>
  </si>
  <si>
    <t>Interest received</t>
  </si>
  <si>
    <t>Dividend paid to minority shareholders</t>
  </si>
  <si>
    <t>Net increase in cash and cash equivalents</t>
  </si>
  <si>
    <t xml:space="preserve">Ended 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</si>
  <si>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</si>
  <si>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</si>
  <si>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</si>
  <si>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</si>
  <si>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</si>
  <si>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</si>
  <si>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</si>
  <si>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</si>
  <si>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</si>
  <si>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</si>
  <si>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</si>
  <si>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</si>
  <si>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</si>
  <si>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</si>
  <si>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</si>
  <si>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</si>
  <si>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Net Tangible Assets (sen)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</si>
  <si>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</si>
  <si>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</si>
  <si>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</si>
  <si>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</si>
  <si>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</si>
  <si>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</si>
  <si>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</si>
  <si>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</si>
  <si>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</si>
  <si>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</si>
  <si>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</si>
  <si>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</si>
  <si>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Comparative</t>
  </si>
  <si>
    <t>cumulative</t>
  </si>
  <si>
    <t>to-date</t>
  </si>
  <si>
    <t>Earnings per ordinary shares (sen) - Basic</t>
  </si>
  <si>
    <t>Earnings per ordinary shares (sen) -Diluted</t>
  </si>
  <si>
    <t>N/A</t>
  </si>
  <si>
    <t xml:space="preserve">Purchase of property and equipment 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</si>
  <si>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</si>
  <si>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</si>
  <si>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</si>
  <si>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</si>
  <si>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</si>
  <si>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</si>
  <si>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</si>
  <si>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RESERVE ON CONSOLIDATION</t>
  </si>
  <si>
    <t>Net profit for the period</t>
  </si>
  <si>
    <t>CONDENSED CONSOLIDATED STATEMENT OF CHANGES IN EQUITY</t>
  </si>
  <si>
    <t>CONDENSED CONSOLIDATED CASH FLOW STATEMENT</t>
  </si>
  <si>
    <t>Net Profit for the period</t>
  </si>
  <si>
    <t>to date</t>
  </si>
  <si>
    <t>At 1 February 2004</t>
  </si>
  <si>
    <t>Property, plant and equipment</t>
  </si>
  <si>
    <t>Investment in associates</t>
  </si>
  <si>
    <t>Other investments</t>
  </si>
  <si>
    <t>Land held for property development</t>
  </si>
  <si>
    <t>Developed properties</t>
  </si>
  <si>
    <t>Properties development costs</t>
  </si>
  <si>
    <t>Share capital</t>
  </si>
  <si>
    <t>Additions to land held for property development</t>
  </si>
  <si>
    <t>CASH FLOW FROM FINANCING ACTIVITY</t>
  </si>
  <si>
    <t>Net Cash used in financing activity</t>
  </si>
  <si>
    <t>Cash and cash equivalents at beginning of year</t>
  </si>
  <si>
    <t>Cash and cash equivalents at end of the period</t>
  </si>
  <si>
    <t>Dividend paid to shareholders of the company</t>
  </si>
  <si>
    <t>1st Quarter</t>
  </si>
  <si>
    <t>3 months</t>
  </si>
  <si>
    <t xml:space="preserve"> Annual Financial Report for the year ended 31 January 2005)</t>
  </si>
  <si>
    <t>For The First Quarter Ended 30 April 2005</t>
  </si>
  <si>
    <t>For The First Quarter Period Ended 30 April 2005</t>
  </si>
  <si>
    <t>3 months Ended 30 April 2005</t>
  </si>
  <si>
    <t>At 30 April 2005</t>
  </si>
  <si>
    <t>For The First Quarter Period Ended 30 April 2004</t>
  </si>
  <si>
    <t>At 30 April 2004</t>
  </si>
  <si>
    <t>At 1 February 2005</t>
  </si>
  <si>
    <t>3 months Ended 30 April 2004</t>
  </si>
  <si>
    <t>CONDENSED CONSOLIDATED BALANCE SHEET As At 30 APRIL 2005</t>
  </si>
  <si>
    <t>Net Cash generated from/ (used in) investing activities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</si>
</sst>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1" fillId="0" borderId="2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Fill="1" applyAlignment="1">
      <alignment/>
    </xf>
    <xf numFmtId="171" fontId="0" fillId="0" borderId="0" xfId="0" applyNumberFormat="1" applyBorder="1" applyAlignment="1">
      <alignment/>
    </xf>
    <xf numFmtId="171" fontId="0" fillId="0" borderId="3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171" fontId="0" fillId="0" borderId="1" xfId="15" applyNumberForma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0" xfId="15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15" applyNumberFormat="1" applyFont="1" applyFill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4" xfId="15" applyNumberForma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0" fillId="0" borderId="6" xfId="15" applyNumberFormat="1" applyBorder="1" applyAlignment="1">
      <alignment/>
    </xf>
    <xf numFmtId="171" fontId="1" fillId="2" borderId="0" xfId="15" applyNumberFormat="1" applyFont="1" applyFill="1" applyBorder="1" applyAlignment="1">
      <alignment/>
    </xf>
    <xf numFmtId="171" fontId="1" fillId="0" borderId="2" xfId="15" applyNumberFormat="1" applyFont="1" applyFill="1" applyBorder="1" applyAlignment="1">
      <alignment/>
    </xf>
    <xf numFmtId="171" fontId="1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2" borderId="0" xfId="15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7" xfId="1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6" xfId="15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9" xfId="15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 horizontal="right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>
      <alignment horizontal="right"/>
    </xf>
    <xf numFmtId="171" fontId="0" fillId="0" borderId="0" xfId="0" applyNumberFormat="1" applyAlignment="1">
      <alignment/>
    </xf>
    <xf numFmtId="171" fontId="0" fillId="0" borderId="4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="75" zoomScaleNormal="75" workbookViewId="0" topLeftCell="A33">
      <selection activeCell="E42" sqref="E42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4"/>
      <c r="C1" s="54" t="s">
        <v>30</v>
      </c>
      <c r="D1" s="54"/>
      <c r="E1" s="54"/>
      <c r="F1" s="54"/>
      <c r="G1" s="54"/>
      <c r="H1" s="54"/>
    </row>
    <row r="2" spans="2:8" ht="15.75">
      <c r="B2" s="53"/>
      <c r="C2" s="53" t="s">
        <v>65</v>
      </c>
      <c r="D2" s="53"/>
      <c r="E2" s="53"/>
      <c r="F2" s="53"/>
      <c r="G2" s="53"/>
      <c r="H2" s="53"/>
    </row>
    <row r="3" spans="2:8" ht="15.75">
      <c r="B3" s="53"/>
      <c r="C3" s="53" t="s">
        <v>63</v>
      </c>
      <c r="D3" s="53"/>
      <c r="E3" s="53"/>
      <c r="F3" s="53"/>
      <c r="G3" s="53"/>
      <c r="H3" s="53"/>
    </row>
    <row r="4" spans="1:8" ht="16.5" thickBot="1">
      <c r="A4" s="55"/>
      <c r="B4" s="55"/>
      <c r="C4" s="55"/>
      <c r="D4" s="55"/>
      <c r="E4" s="55"/>
      <c r="F4" s="55"/>
      <c r="G4" s="55"/>
      <c r="H4" s="55"/>
    </row>
    <row r="5" spans="1:8" ht="15.75">
      <c r="A5" s="27"/>
      <c r="B5" s="27"/>
      <c r="C5" s="27"/>
      <c r="D5" s="27"/>
      <c r="E5" s="27"/>
      <c r="F5" s="27"/>
      <c r="G5" s="27"/>
      <c r="H5" s="27"/>
    </row>
    <row r="6" spans="1:8" ht="15.75">
      <c r="A6" s="27"/>
      <c r="B6" s="27"/>
      <c r="C6" s="27"/>
      <c r="D6" s="27"/>
      <c r="E6" s="27"/>
      <c r="F6" s="27"/>
      <c r="G6" s="27"/>
      <c r="H6" s="27"/>
    </row>
    <row r="7" ht="15.75">
      <c r="A7" s="1" t="s">
        <v>122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69</v>
      </c>
      <c r="F9" s="9"/>
      <c r="G9" s="9"/>
      <c r="H9" s="9" t="s">
        <v>66</v>
      </c>
      <c r="I9" s="7"/>
    </row>
    <row r="10" spans="1:9" ht="15.75">
      <c r="A10" s="7"/>
      <c r="B10" s="7"/>
      <c r="C10" s="7"/>
      <c r="D10" s="7"/>
      <c r="E10" s="9" t="s">
        <v>68</v>
      </c>
      <c r="F10" s="9"/>
      <c r="G10" s="9"/>
      <c r="H10" s="9" t="s">
        <v>68</v>
      </c>
      <c r="I10" s="7"/>
    </row>
    <row r="11" spans="1:9" ht="15.75">
      <c r="A11" s="7"/>
      <c r="B11" s="7"/>
      <c r="C11" s="7"/>
      <c r="D11" s="7"/>
      <c r="E11" s="25">
        <v>38472</v>
      </c>
      <c r="F11" s="9"/>
      <c r="G11" s="9"/>
      <c r="H11" s="25">
        <v>38383</v>
      </c>
      <c r="I11" s="7"/>
    </row>
    <row r="12" spans="1:9" ht="15.75">
      <c r="A12" s="7"/>
      <c r="B12" s="7"/>
      <c r="C12" s="7"/>
      <c r="D12" s="7"/>
      <c r="E12" s="28" t="s">
        <v>6</v>
      </c>
      <c r="F12" s="9"/>
      <c r="G12" s="9"/>
      <c r="H12" s="28" t="s">
        <v>6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t="s">
        <v>98</v>
      </c>
      <c r="D14" s="7"/>
      <c r="E14" s="4">
        <v>34671</v>
      </c>
      <c r="F14" s="4"/>
      <c r="G14" s="4"/>
      <c r="H14" s="18">
        <v>34744</v>
      </c>
      <c r="I14" s="7"/>
    </row>
    <row r="15" spans="1:9" ht="15.75">
      <c r="A15" t="s">
        <v>99</v>
      </c>
      <c r="D15" s="7"/>
      <c r="E15" s="4">
        <v>9602</v>
      </c>
      <c r="F15" s="4"/>
      <c r="G15" s="4"/>
      <c r="H15" s="18">
        <v>9603</v>
      </c>
      <c r="I15" s="7"/>
    </row>
    <row r="16" spans="1:9" ht="15.75">
      <c r="A16" t="s">
        <v>100</v>
      </c>
      <c r="D16" s="7"/>
      <c r="E16" s="4">
        <v>400</v>
      </c>
      <c r="F16" s="4"/>
      <c r="G16" s="4"/>
      <c r="H16" s="18">
        <v>400.481</v>
      </c>
      <c r="I16" s="7"/>
    </row>
    <row r="17" spans="1:9" ht="15.75">
      <c r="A17" t="s">
        <v>101</v>
      </c>
      <c r="D17" s="7"/>
      <c r="E17" s="4">
        <v>39460</v>
      </c>
      <c r="F17" s="4"/>
      <c r="G17" s="4"/>
      <c r="H17" s="18">
        <v>39406</v>
      </c>
      <c r="I17" s="7"/>
    </row>
    <row r="18" spans="4:9" ht="15.75">
      <c r="D18" s="7"/>
      <c r="E18" s="7"/>
      <c r="F18" s="7"/>
      <c r="G18" s="7"/>
      <c r="H18" s="14"/>
      <c r="I18" s="7"/>
    </row>
    <row r="19" spans="1:9" ht="15.75">
      <c r="A19" s="1" t="s">
        <v>0</v>
      </c>
      <c r="D19" s="7"/>
      <c r="E19" s="7"/>
      <c r="F19" s="7"/>
      <c r="G19" s="7"/>
      <c r="H19" s="14"/>
      <c r="I19" s="7"/>
    </row>
    <row r="20" spans="2:9" ht="15.75">
      <c r="B20" t="s">
        <v>102</v>
      </c>
      <c r="D20" s="7"/>
      <c r="E20" s="23">
        <v>9663</v>
      </c>
      <c r="F20" s="4"/>
      <c r="G20" s="4"/>
      <c r="H20" s="31">
        <v>9684</v>
      </c>
      <c r="I20" s="7"/>
    </row>
    <row r="21" spans="2:9" ht="15.75">
      <c r="B21" t="s">
        <v>103</v>
      </c>
      <c r="D21" s="7"/>
      <c r="E21" s="12">
        <v>23586</v>
      </c>
      <c r="F21" s="4"/>
      <c r="G21" s="4"/>
      <c r="H21" s="30">
        <v>23632</v>
      </c>
      <c r="I21" s="7"/>
    </row>
    <row r="22" spans="2:9" ht="15.75">
      <c r="B22" t="s">
        <v>9</v>
      </c>
      <c r="D22" s="7"/>
      <c r="E22" s="12">
        <v>13239</v>
      </c>
      <c r="F22" s="4"/>
      <c r="G22" s="4"/>
      <c r="H22" s="30">
        <v>14033</v>
      </c>
      <c r="I22" s="7"/>
    </row>
    <row r="23" spans="2:9" ht="15.75">
      <c r="B23" t="s">
        <v>10</v>
      </c>
      <c r="D23" s="7"/>
      <c r="E23" s="12">
        <v>48902</v>
      </c>
      <c r="F23" s="4"/>
      <c r="G23" s="4"/>
      <c r="H23" s="30">
        <v>43287</v>
      </c>
      <c r="I23" s="7"/>
    </row>
    <row r="24" spans="4:9" ht="15.75">
      <c r="D24" s="7"/>
      <c r="E24" s="24">
        <f>SUM(E20:E23)</f>
        <v>95390</v>
      </c>
      <c r="F24" s="4"/>
      <c r="G24" s="4"/>
      <c r="H24" s="24">
        <f>SUM(H20:H23)</f>
        <v>90636</v>
      </c>
      <c r="I24" s="7"/>
    </row>
    <row r="25" spans="2:9" ht="15.75">
      <c r="B25" s="7"/>
      <c r="C25" s="7"/>
      <c r="D25" s="7"/>
      <c r="E25" s="7"/>
      <c r="F25" s="7"/>
      <c r="G25" s="7"/>
      <c r="H25" s="14"/>
      <c r="I25" s="7"/>
    </row>
    <row r="26" spans="1:9" ht="15.75">
      <c r="A26" s="1" t="s">
        <v>1</v>
      </c>
      <c r="B26" s="7"/>
      <c r="C26" s="7"/>
      <c r="D26" s="7"/>
      <c r="E26" s="7"/>
      <c r="F26" s="7"/>
      <c r="G26" s="7"/>
      <c r="H26" s="14"/>
      <c r="I26" s="7"/>
    </row>
    <row r="27" spans="2:9" ht="15.75">
      <c r="B27" s="7" t="s">
        <v>11</v>
      </c>
      <c r="C27" s="7"/>
      <c r="D27" s="7"/>
      <c r="E27" s="66">
        <v>8005</v>
      </c>
      <c r="F27" s="4"/>
      <c r="G27" s="4"/>
      <c r="H27" s="31">
        <v>6094</v>
      </c>
      <c r="I27" s="7"/>
    </row>
    <row r="28" spans="2:9" ht="15.75">
      <c r="B28" s="7" t="s">
        <v>5</v>
      </c>
      <c r="C28" s="7"/>
      <c r="D28" s="7"/>
      <c r="E28" s="30">
        <v>8557</v>
      </c>
      <c r="F28" s="18"/>
      <c r="G28" s="18"/>
      <c r="H28" s="30">
        <v>8480</v>
      </c>
      <c r="I28" s="7"/>
    </row>
    <row r="29" spans="2:9" ht="15.75">
      <c r="B29" s="7"/>
      <c r="C29" s="7"/>
      <c r="D29" s="7"/>
      <c r="E29" s="24">
        <f>+E27+E28</f>
        <v>16562</v>
      </c>
      <c r="F29" s="4"/>
      <c r="G29" s="4"/>
      <c r="H29" s="24">
        <f>+H27+H28</f>
        <v>14574</v>
      </c>
      <c r="I29" s="7"/>
    </row>
    <row r="30" spans="2:9" ht="15.75">
      <c r="B30" s="7"/>
      <c r="C30" s="7"/>
      <c r="D30" s="7"/>
      <c r="E30" s="7"/>
      <c r="F30" s="7"/>
      <c r="G30" s="7"/>
      <c r="H30" s="7"/>
      <c r="I30" s="7"/>
    </row>
    <row r="31" spans="1:9" ht="15.75">
      <c r="A31" s="21" t="s">
        <v>2</v>
      </c>
      <c r="B31" s="14"/>
      <c r="C31" s="14"/>
      <c r="D31" s="14"/>
      <c r="E31" s="18">
        <f>+E24-E29</f>
        <v>78828</v>
      </c>
      <c r="F31" s="18"/>
      <c r="G31" s="18"/>
      <c r="H31" s="18">
        <f>+H24-H29</f>
        <v>76062</v>
      </c>
      <c r="I31" s="14"/>
    </row>
    <row r="32" spans="1:9" ht="15.75">
      <c r="A32" s="13"/>
      <c r="B32" s="14"/>
      <c r="C32" s="14"/>
      <c r="D32" s="14"/>
      <c r="E32" s="14"/>
      <c r="F32" s="14"/>
      <c r="G32" s="14"/>
      <c r="H32" s="14"/>
      <c r="I32" s="14"/>
    </row>
    <row r="33" spans="1:9" ht="16.5" thickBot="1">
      <c r="A33" s="13"/>
      <c r="B33" s="14"/>
      <c r="C33" s="14"/>
      <c r="D33" s="14"/>
      <c r="E33" s="36">
        <f>+E14+E15+E16+E17+E31</f>
        <v>162961</v>
      </c>
      <c r="F33" s="32"/>
      <c r="G33" s="32"/>
      <c r="H33" s="36">
        <f>+H14+H15+H16+H17+H31</f>
        <v>160215.481</v>
      </c>
      <c r="I33" s="14"/>
    </row>
    <row r="34" spans="1:9" ht="16.5" thickTop="1">
      <c r="A34" s="13"/>
      <c r="B34" s="14"/>
      <c r="C34" s="14"/>
      <c r="D34" s="14"/>
      <c r="E34" s="14"/>
      <c r="F34" s="14"/>
      <c r="G34" s="14"/>
      <c r="H34" s="14"/>
      <c r="I34" s="14"/>
    </row>
    <row r="35" spans="2:9" ht="15.75">
      <c r="B35" t="s">
        <v>25</v>
      </c>
      <c r="D35" s="7"/>
      <c r="E35" s="7"/>
      <c r="F35" s="7"/>
      <c r="G35" s="7"/>
      <c r="H35" s="14"/>
      <c r="I35" s="7"/>
    </row>
    <row r="36" spans="1:9" ht="15.75">
      <c r="A36" s="1" t="s">
        <v>26</v>
      </c>
      <c r="D36" s="7"/>
      <c r="E36" s="7"/>
      <c r="F36" s="7"/>
      <c r="G36" s="7"/>
      <c r="H36" s="14"/>
      <c r="I36" s="7"/>
    </row>
    <row r="37" spans="2:9" ht="15.75">
      <c r="B37" t="s">
        <v>104</v>
      </c>
      <c r="D37" s="7"/>
      <c r="E37" s="4">
        <v>75831</v>
      </c>
      <c r="F37" s="4"/>
      <c r="G37" s="4"/>
      <c r="H37" s="18">
        <v>75831</v>
      </c>
      <c r="I37" s="7"/>
    </row>
    <row r="38" spans="2:9" ht="15.75">
      <c r="B38" t="s">
        <v>7</v>
      </c>
      <c r="D38" s="7"/>
      <c r="E38" s="3">
        <f>+CSCE!F26+CSCE!H26+CSCE!J26</f>
        <v>83042.07897</v>
      </c>
      <c r="F38" s="4"/>
      <c r="G38" s="4"/>
      <c r="H38" s="16">
        <f>+CSCE!F17+CSCE!H17+CSCE!J17</f>
        <v>80430.07897</v>
      </c>
      <c r="I38" s="7"/>
    </row>
    <row r="39" spans="1:9" ht="15.75">
      <c r="A39" s="1" t="s">
        <v>27</v>
      </c>
      <c r="D39" s="7"/>
      <c r="E39" s="4">
        <f>+E37+E38</f>
        <v>158873.07897</v>
      </c>
      <c r="F39" s="4"/>
      <c r="G39" s="4"/>
      <c r="H39" s="4">
        <f>+H37+H38</f>
        <v>156261.07897</v>
      </c>
      <c r="I39" s="7"/>
    </row>
    <row r="40" spans="4:9" ht="15.75">
      <c r="D40" s="7"/>
      <c r="E40" s="7"/>
      <c r="F40" s="7"/>
      <c r="G40" s="7"/>
      <c r="H40" s="18"/>
      <c r="I40" s="7"/>
    </row>
    <row r="41" spans="1:9" ht="15.75">
      <c r="A41" s="1" t="s">
        <v>91</v>
      </c>
      <c r="D41" s="7"/>
      <c r="E41" s="4">
        <v>0</v>
      </c>
      <c r="F41" s="7"/>
      <c r="G41" s="7"/>
      <c r="H41" s="18">
        <v>0</v>
      </c>
      <c r="I41" s="7"/>
    </row>
    <row r="42" spans="4:9" ht="15.75">
      <c r="D42" s="7"/>
      <c r="E42" s="7"/>
      <c r="F42" s="7"/>
      <c r="G42" s="7"/>
      <c r="H42" s="18"/>
      <c r="I42" s="7"/>
    </row>
    <row r="43" spans="1:9" ht="15.75">
      <c r="A43" s="1" t="s">
        <v>28</v>
      </c>
      <c r="D43" s="7"/>
      <c r="E43" s="4">
        <v>1424</v>
      </c>
      <c r="F43" s="4"/>
      <c r="G43" s="4"/>
      <c r="H43" s="18">
        <v>1286</v>
      </c>
      <c r="I43" s="7"/>
    </row>
    <row r="44" spans="4:9" ht="15.75">
      <c r="D44" s="7"/>
      <c r="E44" s="4"/>
      <c r="F44" s="4"/>
      <c r="G44" s="4"/>
      <c r="H44" s="18"/>
      <c r="I44" s="7"/>
    </row>
    <row r="45" spans="1:9" ht="15.75">
      <c r="A45" s="1" t="s">
        <v>3</v>
      </c>
      <c r="D45" s="7"/>
      <c r="E45" s="4">
        <v>2664</v>
      </c>
      <c r="F45" s="4"/>
      <c r="G45" s="4"/>
      <c r="H45" s="18">
        <v>2668</v>
      </c>
      <c r="I45" s="7"/>
    </row>
    <row r="46" spans="2:9" ht="15.75" hidden="1">
      <c r="B46" t="s">
        <v>29</v>
      </c>
      <c r="D46" s="7"/>
      <c r="E46" s="4">
        <v>0</v>
      </c>
      <c r="F46" s="4"/>
      <c r="G46" s="4"/>
      <c r="H46" s="18">
        <v>0</v>
      </c>
      <c r="I46" s="7"/>
    </row>
    <row r="47" spans="4:9" ht="15.75">
      <c r="D47" s="7"/>
      <c r="E47" s="4"/>
      <c r="F47" s="4"/>
      <c r="G47" s="4"/>
      <c r="H47" s="18"/>
      <c r="I47" s="7"/>
    </row>
    <row r="48" spans="1:9" ht="16.5" thickBot="1">
      <c r="A48" s="13"/>
      <c r="B48" s="13"/>
      <c r="C48" s="13"/>
      <c r="D48" s="14"/>
      <c r="E48" s="35">
        <f>SUM(E39:E47)</f>
        <v>162961.07897</v>
      </c>
      <c r="F48" s="22"/>
      <c r="G48" s="22"/>
      <c r="H48" s="35">
        <f>SUM(H39:H47)</f>
        <v>160215.07897</v>
      </c>
      <c r="I48" s="7"/>
    </row>
    <row r="49" spans="4:9" ht="16.5" thickTop="1">
      <c r="D49" s="7"/>
      <c r="E49" s="7"/>
      <c r="F49" s="7"/>
      <c r="G49" s="7"/>
      <c r="H49" s="14"/>
      <c r="I49" s="7"/>
    </row>
    <row r="50" spans="1:8" ht="15.75">
      <c r="A50" t="s">
        <v>64</v>
      </c>
      <c r="E50" s="2">
        <v>210</v>
      </c>
      <c r="F50" s="4"/>
      <c r="G50" s="4"/>
      <c r="H50" s="2">
        <v>206</v>
      </c>
    </row>
    <row r="51" spans="6:8" ht="15.75">
      <c r="F51" s="7"/>
      <c r="G51" s="7"/>
      <c r="H51" s="13"/>
    </row>
    <row r="52" spans="1:7" ht="15.75">
      <c r="A52" s="40" t="s">
        <v>74</v>
      </c>
      <c r="F52" s="7"/>
      <c r="G52" s="7"/>
    </row>
    <row r="53" spans="1:7" ht="15.75">
      <c r="A53" s="20" t="s">
        <v>113</v>
      </c>
      <c r="F53" s="7"/>
      <c r="G53" s="7"/>
    </row>
  </sheetData>
  <printOptions/>
  <pageMargins left="1.29" right="0.75" top="0.41" bottom="0.32" header="0.38" footer="0.24"/>
  <pageSetup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workbookViewId="0" topLeftCell="A21">
      <selection activeCell="A35" sqref="A35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2.125" style="0" customWidth="1"/>
    <col min="7" max="7" width="1.625" style="0" customWidth="1"/>
    <col min="8" max="8" width="11.625" style="0" customWidth="1"/>
    <col min="9" max="9" width="1.12109375" style="0" customWidth="1"/>
    <col min="10" max="10" width="11.875" style="0" customWidth="1"/>
  </cols>
  <sheetData>
    <row r="1" spans="2:10" ht="18.75">
      <c r="B1" s="56"/>
      <c r="C1" s="67" t="s">
        <v>30</v>
      </c>
      <c r="D1" s="67"/>
      <c r="E1" s="67"/>
      <c r="F1" s="67"/>
      <c r="G1" s="67"/>
      <c r="H1" s="67"/>
      <c r="I1" s="67"/>
      <c r="J1" s="67"/>
    </row>
    <row r="2" spans="2:10" ht="15.75">
      <c r="B2" s="27"/>
      <c r="C2" s="68" t="s">
        <v>62</v>
      </c>
      <c r="D2" s="68"/>
      <c r="E2" s="68"/>
      <c r="F2" s="68"/>
      <c r="G2" s="68"/>
      <c r="H2" s="68"/>
      <c r="I2" s="68"/>
      <c r="J2" s="68"/>
    </row>
    <row r="3" spans="2:10" ht="15.75">
      <c r="B3" s="27"/>
      <c r="C3" s="68" t="s">
        <v>63</v>
      </c>
      <c r="D3" s="68"/>
      <c r="E3" s="68"/>
      <c r="F3" s="68"/>
      <c r="G3" s="68"/>
      <c r="H3" s="68"/>
      <c r="I3" s="68"/>
      <c r="J3" s="68"/>
    </row>
    <row r="4" spans="1:10" ht="16.5" thickBo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5.7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ht="15.75">
      <c r="A7" s="1" t="s">
        <v>15</v>
      </c>
    </row>
    <row r="8" ht="15.75">
      <c r="A8" s="1" t="s">
        <v>114</v>
      </c>
    </row>
    <row r="9" spans="1:10" ht="15.75">
      <c r="A9" s="7"/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9" t="s">
        <v>8</v>
      </c>
      <c r="E10" s="9"/>
      <c r="F10" s="9" t="s">
        <v>77</v>
      </c>
      <c r="G10" s="9"/>
      <c r="H10" s="9" t="s">
        <v>23</v>
      </c>
      <c r="I10" s="9"/>
      <c r="J10" s="9" t="s">
        <v>77</v>
      </c>
    </row>
    <row r="11" spans="1:10" ht="15.75">
      <c r="A11" s="7"/>
      <c r="B11" s="7"/>
      <c r="C11" s="7"/>
      <c r="D11" s="9" t="s">
        <v>111</v>
      </c>
      <c r="E11" s="9"/>
      <c r="F11" s="9" t="s">
        <v>111</v>
      </c>
      <c r="G11" s="9"/>
      <c r="H11" s="9" t="s">
        <v>112</v>
      </c>
      <c r="I11" s="9"/>
      <c r="J11" s="9" t="s">
        <v>112</v>
      </c>
    </row>
    <row r="12" spans="1:10" ht="15.75">
      <c r="A12" s="7"/>
      <c r="B12" s="7"/>
      <c r="C12" s="7"/>
      <c r="D12" s="9" t="s">
        <v>22</v>
      </c>
      <c r="E12" s="9"/>
      <c r="F12" s="9" t="s">
        <v>47</v>
      </c>
      <c r="G12" s="9"/>
      <c r="H12" s="9" t="s">
        <v>78</v>
      </c>
      <c r="I12" s="9"/>
      <c r="J12" s="9" t="s">
        <v>78</v>
      </c>
    </row>
    <row r="13" spans="1:10" ht="15.75">
      <c r="A13" s="7"/>
      <c r="B13" s="7"/>
      <c r="C13" s="7"/>
      <c r="D13" s="25">
        <v>38472</v>
      </c>
      <c r="E13" s="25"/>
      <c r="F13" s="25">
        <v>38107</v>
      </c>
      <c r="G13" s="25"/>
      <c r="H13" s="25" t="s">
        <v>96</v>
      </c>
      <c r="I13" s="25"/>
      <c r="J13" s="25" t="s">
        <v>96</v>
      </c>
    </row>
    <row r="14" spans="1:10" ht="15.75">
      <c r="A14" s="7"/>
      <c r="B14" s="7"/>
      <c r="C14" s="7"/>
      <c r="D14" s="26" t="s">
        <v>6</v>
      </c>
      <c r="E14" s="25"/>
      <c r="F14" s="26" t="s">
        <v>6</v>
      </c>
      <c r="G14" s="25"/>
      <c r="H14" s="26" t="s">
        <v>6</v>
      </c>
      <c r="I14" s="25"/>
      <c r="J14" s="26" t="s">
        <v>6</v>
      </c>
    </row>
    <row r="15" spans="1:10" ht="15.75">
      <c r="A15" s="7"/>
      <c r="B15" s="7"/>
      <c r="C15" s="7"/>
      <c r="D15" s="25"/>
      <c r="E15" s="25"/>
      <c r="F15" s="25"/>
      <c r="G15" s="25"/>
      <c r="H15" s="25"/>
      <c r="I15" s="25"/>
      <c r="J15" s="25"/>
    </row>
    <row r="16" spans="1:10" ht="16.5" thickBot="1">
      <c r="A16" s="7"/>
      <c r="B16" s="7" t="s">
        <v>13</v>
      </c>
      <c r="C16" s="7"/>
      <c r="D16" s="33">
        <f>+H16</f>
        <v>13947</v>
      </c>
      <c r="E16" s="33"/>
      <c r="F16" s="44">
        <v>9206</v>
      </c>
      <c r="G16" s="44"/>
      <c r="H16" s="44">
        <v>13947</v>
      </c>
      <c r="I16" s="44"/>
      <c r="J16" s="44">
        <v>9206</v>
      </c>
    </row>
    <row r="17" spans="1:10" ht="15.75">
      <c r="A17" s="7"/>
      <c r="B17" s="7"/>
      <c r="C17" s="7"/>
      <c r="D17" s="4"/>
      <c r="E17" s="4"/>
      <c r="F17" s="18"/>
      <c r="G17" s="14"/>
      <c r="H17" s="14"/>
      <c r="I17" s="18"/>
      <c r="J17" s="18"/>
    </row>
    <row r="18" spans="1:10" ht="15.75">
      <c r="A18" s="7"/>
      <c r="B18" s="7" t="s">
        <v>16</v>
      </c>
      <c r="C18" s="7"/>
      <c r="D18" s="4">
        <f>+H18</f>
        <v>3826</v>
      </c>
      <c r="E18" s="4"/>
      <c r="F18" s="61">
        <v>1982</v>
      </c>
      <c r="G18" s="18"/>
      <c r="H18" s="18">
        <v>3826</v>
      </c>
      <c r="I18" s="18"/>
      <c r="J18" s="18">
        <v>1982</v>
      </c>
    </row>
    <row r="19" spans="1:10" ht="15.75">
      <c r="A19" s="7"/>
      <c r="B19" s="7"/>
      <c r="C19" s="7"/>
      <c r="D19" s="4"/>
      <c r="E19" s="4"/>
      <c r="F19" s="18"/>
      <c r="G19" s="18"/>
      <c r="H19" s="18"/>
      <c r="I19" s="18"/>
      <c r="J19" s="18"/>
    </row>
    <row r="20" spans="1:10" ht="15.75">
      <c r="A20" s="7"/>
      <c r="B20" s="7" t="s">
        <v>17</v>
      </c>
      <c r="C20" s="7"/>
      <c r="D20" s="4">
        <f>+H20</f>
        <v>0</v>
      </c>
      <c r="E20" s="4"/>
      <c r="F20" s="18">
        <v>0</v>
      </c>
      <c r="G20" s="18"/>
      <c r="H20" s="18">
        <v>0</v>
      </c>
      <c r="I20" s="18"/>
      <c r="J20" s="18">
        <v>0</v>
      </c>
    </row>
    <row r="21" spans="1:10" ht="15.75">
      <c r="A21" s="7"/>
      <c r="B21" s="7"/>
      <c r="C21" s="7"/>
      <c r="D21" s="4"/>
      <c r="E21" s="4"/>
      <c r="F21" s="18"/>
      <c r="G21" s="18"/>
      <c r="H21" s="18"/>
      <c r="I21" s="18"/>
      <c r="J21" s="18"/>
    </row>
    <row r="22" spans="1:10" ht="15.75">
      <c r="A22" s="7"/>
      <c r="B22" s="7" t="s">
        <v>18</v>
      </c>
      <c r="C22" s="7"/>
      <c r="D22" s="4">
        <f>+H22</f>
        <v>-1</v>
      </c>
      <c r="E22" s="4"/>
      <c r="F22" s="18">
        <v>-3</v>
      </c>
      <c r="G22" s="18"/>
      <c r="H22" s="18">
        <v>-1</v>
      </c>
      <c r="I22" s="18"/>
      <c r="J22" s="18">
        <v>-3</v>
      </c>
    </row>
    <row r="23" spans="1:10" ht="15.75">
      <c r="A23" s="7"/>
      <c r="B23" s="7"/>
      <c r="C23" s="7"/>
      <c r="D23" s="6"/>
      <c r="E23" s="6"/>
      <c r="F23" s="16"/>
      <c r="G23" s="16"/>
      <c r="H23" s="16"/>
      <c r="I23" s="16"/>
      <c r="J23" s="16"/>
    </row>
    <row r="24" spans="1:10" ht="15.75">
      <c r="A24" s="7"/>
      <c r="B24" s="7" t="s">
        <v>19</v>
      </c>
      <c r="C24" s="7"/>
      <c r="D24" s="4">
        <f>SUM(D17:D23)</f>
        <v>3825</v>
      </c>
      <c r="E24" s="4"/>
      <c r="F24" s="4">
        <f>SUM(F17:F23)</f>
        <v>1979</v>
      </c>
      <c r="G24" s="18"/>
      <c r="H24" s="4">
        <f>SUM(H17:H23)</f>
        <v>3825</v>
      </c>
      <c r="I24" s="18"/>
      <c r="J24" s="4">
        <f>SUM(J17:J23)</f>
        <v>1979</v>
      </c>
    </row>
    <row r="25" spans="1:10" ht="15.75">
      <c r="A25" s="7"/>
      <c r="B25" s="7"/>
      <c r="C25" s="7"/>
      <c r="D25" s="7"/>
      <c r="E25" s="7"/>
      <c r="F25" s="18"/>
      <c r="G25" s="18"/>
      <c r="H25" s="18"/>
      <c r="I25" s="18"/>
      <c r="J25" s="18"/>
    </row>
    <row r="26" spans="1:10" ht="15.75">
      <c r="A26" s="7"/>
      <c r="B26" s="7" t="s">
        <v>20</v>
      </c>
      <c r="C26" s="7"/>
      <c r="D26" s="4">
        <f>+H26</f>
        <v>-1075</v>
      </c>
      <c r="E26" s="4"/>
      <c r="F26" s="18">
        <v>-626</v>
      </c>
      <c r="G26" s="18"/>
      <c r="H26" s="18">
        <v>-1075</v>
      </c>
      <c r="I26" s="18"/>
      <c r="J26" s="18">
        <v>-626</v>
      </c>
    </row>
    <row r="27" spans="1:10" ht="15.75">
      <c r="A27" s="7"/>
      <c r="B27" s="7"/>
      <c r="C27" s="7"/>
      <c r="D27" s="3"/>
      <c r="E27" s="3"/>
      <c r="F27" s="16"/>
      <c r="G27" s="16"/>
      <c r="H27" s="16"/>
      <c r="I27" s="16"/>
      <c r="J27" s="16"/>
    </row>
    <row r="28" spans="1:10" ht="15.75">
      <c r="A28" s="7"/>
      <c r="B28" s="7" t="s">
        <v>21</v>
      </c>
      <c r="C28" s="7"/>
      <c r="D28" s="4">
        <f>+D24+D26</f>
        <v>2750</v>
      </c>
      <c r="E28" s="4"/>
      <c r="F28" s="4">
        <f>+F24+F26</f>
        <v>1353</v>
      </c>
      <c r="G28" s="18"/>
      <c r="H28" s="4">
        <f>+H24+H26</f>
        <v>2750</v>
      </c>
      <c r="I28" s="18"/>
      <c r="J28" s="4">
        <f>+J24+J26</f>
        <v>1353</v>
      </c>
    </row>
    <row r="29" spans="1:10" ht="15.75">
      <c r="A29" s="7"/>
      <c r="B29" s="7"/>
      <c r="C29" s="7"/>
      <c r="D29" s="4"/>
      <c r="E29" s="4"/>
      <c r="F29" s="18"/>
      <c r="G29" s="18"/>
      <c r="H29" s="18"/>
      <c r="I29" s="18"/>
      <c r="J29" s="18"/>
    </row>
    <row r="30" spans="1:10" ht="15.75">
      <c r="A30" s="7"/>
      <c r="B30" s="7" t="s">
        <v>4</v>
      </c>
      <c r="C30" s="7"/>
      <c r="D30" s="4">
        <f>+H30</f>
        <v>-138</v>
      </c>
      <c r="E30" s="4"/>
      <c r="F30" s="18">
        <v>-88</v>
      </c>
      <c r="G30" s="18"/>
      <c r="H30" s="18">
        <v>-138</v>
      </c>
      <c r="I30" s="18"/>
      <c r="J30" s="18">
        <v>-88</v>
      </c>
    </row>
    <row r="31" spans="1:14" ht="15.75">
      <c r="A31" s="7"/>
      <c r="B31" s="14"/>
      <c r="C31" s="14"/>
      <c r="D31" s="18"/>
      <c r="E31" s="18"/>
      <c r="F31" s="18"/>
      <c r="G31" s="18"/>
      <c r="H31" s="18"/>
      <c r="I31" s="18"/>
      <c r="J31" s="18"/>
      <c r="K31" s="13"/>
      <c r="L31" s="13"/>
      <c r="M31" s="13"/>
      <c r="N31" s="13"/>
    </row>
    <row r="32" spans="1:14" ht="16.5" thickBot="1">
      <c r="A32" s="39"/>
      <c r="B32" s="39" t="s">
        <v>95</v>
      </c>
      <c r="C32" s="39"/>
      <c r="D32" s="35">
        <f>+D28+D30</f>
        <v>2612</v>
      </c>
      <c r="E32" s="35"/>
      <c r="F32" s="35">
        <f>+F28+F30</f>
        <v>1265</v>
      </c>
      <c r="G32" s="35"/>
      <c r="H32" s="35">
        <f>+H28+H30</f>
        <v>2612</v>
      </c>
      <c r="I32" s="35"/>
      <c r="J32" s="35">
        <f>+J28+J30</f>
        <v>1265</v>
      </c>
      <c r="K32" s="13"/>
      <c r="L32" s="13"/>
      <c r="M32" s="13"/>
      <c r="N32" s="13"/>
    </row>
    <row r="33" spans="1:10" ht="16.5" thickTop="1">
      <c r="A33" s="7"/>
      <c r="B33" s="7"/>
      <c r="C33" s="7"/>
      <c r="D33" s="7"/>
      <c r="E33" s="7"/>
      <c r="F33" s="18"/>
      <c r="G33" s="14"/>
      <c r="H33" s="14"/>
      <c r="I33" s="18"/>
      <c r="J33" s="18"/>
    </row>
    <row r="34" spans="1:10" ht="15.75">
      <c r="A34" s="7"/>
      <c r="B34" s="7" t="s">
        <v>80</v>
      </c>
      <c r="C34" s="7"/>
      <c r="D34" s="19">
        <v>3.44</v>
      </c>
      <c r="E34" s="15"/>
      <c r="F34" s="19">
        <v>1.67</v>
      </c>
      <c r="G34" s="19"/>
      <c r="H34" s="19">
        <v>3.44</v>
      </c>
      <c r="I34" s="19"/>
      <c r="J34" s="19">
        <v>1.67</v>
      </c>
    </row>
    <row r="35" spans="1:10" ht="15.75">
      <c r="A35" s="7"/>
      <c r="B35" s="7"/>
      <c r="C35" s="7"/>
      <c r="D35" s="14"/>
      <c r="E35" s="7"/>
      <c r="F35" s="14"/>
      <c r="G35" s="14"/>
      <c r="H35" s="14"/>
      <c r="I35" s="18"/>
      <c r="J35" s="14"/>
    </row>
    <row r="36" spans="1:10" ht="15.75">
      <c r="A36" s="7"/>
      <c r="B36" s="7" t="s">
        <v>81</v>
      </c>
      <c r="C36" s="7"/>
      <c r="D36" s="62" t="s">
        <v>82</v>
      </c>
      <c r="E36" s="63"/>
      <c r="F36" s="62" t="s">
        <v>82</v>
      </c>
      <c r="G36" s="64"/>
      <c r="H36" s="62" t="s">
        <v>82</v>
      </c>
      <c r="I36" s="64"/>
      <c r="J36" s="62" t="s">
        <v>82</v>
      </c>
    </row>
    <row r="37" spans="1:10" ht="15.75">
      <c r="A37" s="7"/>
      <c r="B37" s="41"/>
      <c r="C37" s="41"/>
      <c r="D37" s="7"/>
      <c r="E37" s="7"/>
      <c r="F37" s="14"/>
      <c r="G37" s="14"/>
      <c r="H37" s="14"/>
      <c r="I37" s="14"/>
      <c r="J37" s="14"/>
    </row>
    <row r="38" spans="6:10" ht="15.75">
      <c r="F38" s="10"/>
      <c r="G38" s="13"/>
      <c r="H38" s="13"/>
      <c r="I38" s="13"/>
      <c r="J38" s="13"/>
    </row>
    <row r="39" spans="2:10" ht="15.75" hidden="1">
      <c r="B39" t="s">
        <v>61</v>
      </c>
      <c r="D39" s="2">
        <v>75831</v>
      </c>
      <c r="E39" s="2"/>
      <c r="F39" s="10">
        <v>75831</v>
      </c>
      <c r="G39" s="10"/>
      <c r="H39" s="10">
        <v>75831</v>
      </c>
      <c r="I39" s="10"/>
      <c r="J39" s="10">
        <v>75831</v>
      </c>
    </row>
    <row r="40" spans="4:10" ht="15.75">
      <c r="D40" s="2"/>
      <c r="E40" s="2"/>
      <c r="F40" s="10"/>
      <c r="G40" s="10"/>
      <c r="H40" s="10"/>
      <c r="I40" s="10"/>
      <c r="J40" s="10"/>
    </row>
    <row r="41" spans="2:3" ht="15.75">
      <c r="B41" s="40" t="s">
        <v>75</v>
      </c>
      <c r="C41" s="40"/>
    </row>
    <row r="42" spans="2:3" ht="15.75">
      <c r="B42" s="20" t="s">
        <v>113</v>
      </c>
      <c r="C42" s="20"/>
    </row>
  </sheetData>
  <mergeCells count="3">
    <mergeCell ref="C1:J1"/>
    <mergeCell ref="C2:J2"/>
    <mergeCell ref="C3:J3"/>
  </mergeCells>
  <printOptions/>
  <pageMargins left="1.05" right="0.42" top="0.68" bottom="1" header="0.5" footer="0.5"/>
  <pageSetup horizontalDpi="600" verticalDpi="600" orientation="portrait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="75" zoomScaleNormal="75" workbookViewId="0" topLeftCell="A16">
      <selection activeCell="C25" sqref="C25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6"/>
      <c r="C1" s="54" t="s">
        <v>30</v>
      </c>
      <c r="D1" s="56"/>
      <c r="E1" s="56"/>
      <c r="F1" s="56"/>
      <c r="G1" s="56"/>
      <c r="H1" s="56"/>
      <c r="I1" s="56"/>
    </row>
    <row r="2" spans="2:9" ht="15.75">
      <c r="B2" s="27"/>
      <c r="C2" s="53" t="s">
        <v>65</v>
      </c>
      <c r="D2" s="27"/>
      <c r="E2" s="27"/>
      <c r="F2" s="27"/>
      <c r="G2" s="27"/>
      <c r="H2" s="27"/>
      <c r="I2" s="27"/>
    </row>
    <row r="3" spans="2:9" ht="15.75">
      <c r="B3" s="27"/>
      <c r="C3" s="53" t="s">
        <v>63</v>
      </c>
      <c r="D3" s="27"/>
      <c r="E3" s="27"/>
      <c r="F3" s="27"/>
      <c r="G3" s="27"/>
      <c r="H3" s="27"/>
      <c r="I3" s="27"/>
    </row>
    <row r="4" spans="1:9" ht="16.5" thickBot="1">
      <c r="A4" s="55"/>
      <c r="B4" s="55"/>
      <c r="C4" s="55"/>
      <c r="D4" s="55"/>
      <c r="E4" s="55"/>
      <c r="F4" s="55"/>
      <c r="G4" s="55"/>
      <c r="H4" s="55"/>
      <c r="I4" s="55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4" ht="15.75">
      <c r="A6" s="1" t="s">
        <v>94</v>
      </c>
      <c r="B6" s="1"/>
      <c r="C6" s="1"/>
      <c r="D6" s="1"/>
    </row>
    <row r="7" spans="1:4" ht="15.75">
      <c r="A7" s="1" t="s">
        <v>114</v>
      </c>
      <c r="B7" s="1"/>
      <c r="C7" s="1"/>
      <c r="D7" s="1"/>
    </row>
    <row r="8" spans="1:8" ht="15.75">
      <c r="A8" s="1"/>
      <c r="B8" s="1"/>
      <c r="C8" s="1"/>
      <c r="D8" s="1"/>
      <c r="E8" s="5" t="s">
        <v>8</v>
      </c>
      <c r="H8" s="5" t="s">
        <v>77</v>
      </c>
    </row>
    <row r="9" spans="1:8" ht="15.75">
      <c r="A9" s="1"/>
      <c r="B9" s="1"/>
      <c r="C9" s="1"/>
      <c r="D9" s="1"/>
      <c r="E9" s="5" t="s">
        <v>112</v>
      </c>
      <c r="H9" s="5" t="s">
        <v>112</v>
      </c>
    </row>
    <row r="10" spans="1:8" ht="15.75">
      <c r="A10" s="1"/>
      <c r="B10" s="1"/>
      <c r="C10" s="1"/>
      <c r="D10" s="1"/>
      <c r="E10" s="5" t="s">
        <v>78</v>
      </c>
      <c r="H10" s="5" t="s">
        <v>78</v>
      </c>
    </row>
    <row r="11" spans="1:8" ht="15.75">
      <c r="A11" s="1"/>
      <c r="B11" s="1"/>
      <c r="C11" s="1"/>
      <c r="D11" s="1"/>
      <c r="E11" s="5" t="s">
        <v>79</v>
      </c>
      <c r="H11" s="5" t="s">
        <v>79</v>
      </c>
    </row>
    <row r="12" spans="1:8" ht="15.75">
      <c r="A12" s="17"/>
      <c r="B12" s="17"/>
      <c r="C12" s="17"/>
      <c r="D12" s="17"/>
      <c r="E12" s="28" t="s">
        <v>6</v>
      </c>
      <c r="F12" s="7"/>
      <c r="G12" s="7"/>
      <c r="H12" s="28" t="s">
        <v>6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>
      <c r="A14" s="17" t="s">
        <v>31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>
      <c r="A15" s="7" t="s">
        <v>19</v>
      </c>
      <c r="B15" s="7"/>
      <c r="C15" s="7"/>
      <c r="D15" s="7"/>
      <c r="E15" s="4">
        <f>+ConCPL!H24</f>
        <v>3825</v>
      </c>
      <c r="F15" s="7"/>
      <c r="G15" s="7"/>
      <c r="H15" s="4">
        <f>+ConCPL!J24</f>
        <v>1979</v>
      </c>
      <c r="I15" s="7"/>
      <c r="J15" s="7"/>
    </row>
    <row r="16" spans="1:10" ht="15.75">
      <c r="A16" s="7" t="s">
        <v>32</v>
      </c>
      <c r="B16" s="7"/>
      <c r="C16" s="7"/>
      <c r="D16" s="7"/>
      <c r="E16" s="4"/>
      <c r="F16" s="7"/>
      <c r="G16" s="7"/>
      <c r="H16" s="18"/>
      <c r="I16" s="7"/>
      <c r="J16" s="7"/>
    </row>
    <row r="17" spans="1:10" ht="15.75">
      <c r="A17" s="7"/>
      <c r="B17" s="7" t="s">
        <v>18</v>
      </c>
      <c r="C17" s="7"/>
      <c r="D17" s="7"/>
      <c r="E17" s="4">
        <f>-ConCPL!H22</f>
        <v>1</v>
      </c>
      <c r="F17" s="7"/>
      <c r="G17" s="7"/>
      <c r="H17" s="4">
        <f>-ConCPL!J22</f>
        <v>3</v>
      </c>
      <c r="I17" s="7"/>
      <c r="J17" s="7"/>
    </row>
    <row r="18" spans="1:10" ht="15.75">
      <c r="A18" s="7"/>
      <c r="B18" s="7" t="s">
        <v>33</v>
      </c>
      <c r="C18" s="7"/>
      <c r="D18" s="7"/>
      <c r="E18" s="4">
        <v>96</v>
      </c>
      <c r="F18" s="7"/>
      <c r="G18" s="7"/>
      <c r="H18" s="4">
        <v>123</v>
      </c>
      <c r="I18" s="7"/>
      <c r="J18" s="7"/>
    </row>
    <row r="19" spans="1:10" ht="15.75">
      <c r="A19" s="7"/>
      <c r="B19" s="7" t="s">
        <v>34</v>
      </c>
      <c r="C19" s="7"/>
      <c r="D19" s="7"/>
      <c r="E19" s="3">
        <v>-257</v>
      </c>
      <c r="F19" s="14"/>
      <c r="G19" s="14"/>
      <c r="H19" s="3">
        <v>-214</v>
      </c>
      <c r="I19" s="7"/>
      <c r="J19" s="7"/>
    </row>
    <row r="20" spans="1:10" ht="15.75">
      <c r="A20" s="7" t="s">
        <v>36</v>
      </c>
      <c r="B20" s="7"/>
      <c r="C20" s="7"/>
      <c r="D20" s="7"/>
      <c r="E20" s="4">
        <f>SUM(E15:E19)</f>
        <v>3665</v>
      </c>
      <c r="F20" s="14"/>
      <c r="G20" s="14"/>
      <c r="H20" s="4">
        <f>SUM(H15:H19)</f>
        <v>1891</v>
      </c>
      <c r="I20" s="7"/>
      <c r="J20" s="7"/>
    </row>
    <row r="21" spans="1:10" ht="15.75">
      <c r="A21" s="7"/>
      <c r="B21" s="7"/>
      <c r="C21" s="7"/>
      <c r="D21" s="7"/>
      <c r="E21" s="4"/>
      <c r="F21" s="14"/>
      <c r="G21" s="14"/>
      <c r="H21" s="18"/>
      <c r="I21" s="7"/>
      <c r="J21" s="7"/>
    </row>
    <row r="22" spans="1:10" ht="15.75">
      <c r="A22" s="7" t="s">
        <v>67</v>
      </c>
      <c r="B22" s="7"/>
      <c r="C22" s="7"/>
      <c r="D22" s="7"/>
      <c r="E22" s="4"/>
      <c r="F22" s="14"/>
      <c r="G22" s="14"/>
      <c r="H22" s="18"/>
      <c r="I22" s="7"/>
      <c r="J22" s="7"/>
    </row>
    <row r="23" spans="1:10" ht="15.75">
      <c r="A23" s="7"/>
      <c r="B23" s="7" t="s">
        <v>24</v>
      </c>
      <c r="C23" s="7"/>
      <c r="D23" s="7"/>
      <c r="E23" s="4">
        <f>+ConCBS!H20-ConCBS!E20</f>
        <v>21</v>
      </c>
      <c r="F23" s="14"/>
      <c r="G23" s="14"/>
      <c r="H23" s="4">
        <v>104</v>
      </c>
      <c r="I23" s="7"/>
      <c r="J23" s="7"/>
    </row>
    <row r="24" spans="1:10" ht="15.75">
      <c r="A24" s="7"/>
      <c r="B24" s="7" t="s">
        <v>103</v>
      </c>
      <c r="C24" s="7"/>
      <c r="D24" s="7"/>
      <c r="E24" s="4">
        <f>+ConCBS!H21-ConCBS!E21</f>
        <v>46</v>
      </c>
      <c r="F24" s="14"/>
      <c r="G24" s="14"/>
      <c r="H24" s="4">
        <v>-3351</v>
      </c>
      <c r="I24" s="7"/>
      <c r="J24" s="7"/>
    </row>
    <row r="25" spans="1:10" ht="15.75">
      <c r="A25" s="7"/>
      <c r="B25" s="7" t="s">
        <v>37</v>
      </c>
      <c r="C25" s="7"/>
      <c r="D25" s="7"/>
      <c r="E25" s="4">
        <f>+ConCBS!H22-ConCBS!E22</f>
        <v>794</v>
      </c>
      <c r="F25" s="14"/>
      <c r="G25" s="14"/>
      <c r="H25" s="4">
        <v>-1516</v>
      </c>
      <c r="I25" s="7"/>
      <c r="J25" s="7"/>
    </row>
    <row r="26" spans="1:10" ht="15.75">
      <c r="A26" s="7" t="s">
        <v>38</v>
      </c>
      <c r="B26" s="7"/>
      <c r="C26" s="7"/>
      <c r="D26" s="7"/>
      <c r="E26" s="4"/>
      <c r="F26" s="14"/>
      <c r="G26" s="14"/>
      <c r="H26" s="18"/>
      <c r="I26" s="7"/>
      <c r="J26" s="7"/>
    </row>
    <row r="27" spans="1:10" ht="15.75">
      <c r="A27" s="7"/>
      <c r="B27" s="7" t="s">
        <v>39</v>
      </c>
      <c r="C27" s="7"/>
      <c r="D27" s="7"/>
      <c r="E27" s="3">
        <f>+ConCBS!E27-ConCBS!H27</f>
        <v>1911</v>
      </c>
      <c r="F27" s="14"/>
      <c r="G27" s="14"/>
      <c r="H27" s="3">
        <v>7141</v>
      </c>
      <c r="I27" s="7"/>
      <c r="J27" s="7"/>
    </row>
    <row r="28" spans="1:10" ht="15.75">
      <c r="A28" s="7" t="s">
        <v>40</v>
      </c>
      <c r="B28" s="7"/>
      <c r="C28" s="7"/>
      <c r="D28" s="7"/>
      <c r="E28" s="4">
        <f>SUM(E20:E27)</f>
        <v>6437</v>
      </c>
      <c r="F28" s="14"/>
      <c r="G28" s="14"/>
      <c r="H28" s="4">
        <f>SUM(H20:H27)</f>
        <v>4269</v>
      </c>
      <c r="I28" s="14"/>
      <c r="J28" s="7"/>
    </row>
    <row r="29" spans="1:10" ht="15.75">
      <c r="A29" s="7"/>
      <c r="B29" s="7" t="s">
        <v>41</v>
      </c>
      <c r="C29" s="7"/>
      <c r="D29" s="7"/>
      <c r="E29" s="3">
        <f>+ConCBS!E28-ConCBS!H28+ConCBS!E45-ConCBS!H45+ConCPL!H26</f>
        <v>-1002</v>
      </c>
      <c r="F29" s="14"/>
      <c r="G29" s="14"/>
      <c r="H29" s="3">
        <v>-682</v>
      </c>
      <c r="I29" s="14"/>
      <c r="J29" s="7"/>
    </row>
    <row r="30" spans="1:10" ht="15.75">
      <c r="A30" s="39" t="s">
        <v>42</v>
      </c>
      <c r="B30" s="39"/>
      <c r="C30" s="39"/>
      <c r="D30" s="39"/>
      <c r="E30" s="42">
        <f>SUM(E28:E29)</f>
        <v>5435</v>
      </c>
      <c r="F30" s="39"/>
      <c r="G30" s="39"/>
      <c r="H30" s="42">
        <f>SUM(H28:H29)</f>
        <v>3587</v>
      </c>
      <c r="I30" s="39"/>
      <c r="J30" s="7"/>
    </row>
    <row r="31" spans="1:10" ht="15.75">
      <c r="A31" s="7"/>
      <c r="B31" s="7"/>
      <c r="C31" s="7"/>
      <c r="D31" s="7"/>
      <c r="E31" s="4"/>
      <c r="F31" s="14"/>
      <c r="G31" s="14"/>
      <c r="H31" s="18"/>
      <c r="I31" s="14"/>
      <c r="J31" s="7"/>
    </row>
    <row r="32" spans="1:10" ht="15.75">
      <c r="A32" s="17" t="s">
        <v>43</v>
      </c>
      <c r="B32" s="7"/>
      <c r="C32" s="7"/>
      <c r="D32" s="7"/>
      <c r="E32" s="4"/>
      <c r="F32" s="14"/>
      <c r="G32" s="14"/>
      <c r="H32" s="18"/>
      <c r="I32" s="7"/>
      <c r="J32" s="7"/>
    </row>
    <row r="33" spans="1:10" ht="15.75">
      <c r="A33" s="7"/>
      <c r="B33" s="7" t="s">
        <v>83</v>
      </c>
      <c r="C33" s="7"/>
      <c r="D33" s="7"/>
      <c r="E33" s="4">
        <f>+ConCBS!H14-CCFS!E18-ConCBS!E14</f>
        <v>-23</v>
      </c>
      <c r="F33" s="14"/>
      <c r="G33" s="14"/>
      <c r="H33" s="4">
        <v>-302</v>
      </c>
      <c r="I33" s="7"/>
      <c r="J33" s="7"/>
    </row>
    <row r="34" spans="1:10" ht="15.75">
      <c r="A34" s="7"/>
      <c r="B34" s="7" t="s">
        <v>105</v>
      </c>
      <c r="C34" s="7"/>
      <c r="D34" s="7"/>
      <c r="E34" s="4">
        <f>+ConCBS!H17-ConCBS!E17</f>
        <v>-54</v>
      </c>
      <c r="F34" s="14"/>
      <c r="G34" s="14"/>
      <c r="H34" s="4">
        <v>-24</v>
      </c>
      <c r="I34" s="7"/>
      <c r="J34" s="7"/>
    </row>
    <row r="35" spans="1:10" ht="15.75">
      <c r="A35" s="7"/>
      <c r="B35" s="7" t="s">
        <v>44</v>
      </c>
      <c r="C35" s="7"/>
      <c r="D35" s="7"/>
      <c r="E35" s="4">
        <f>-E19</f>
        <v>257</v>
      </c>
      <c r="F35" s="14"/>
      <c r="G35" s="14"/>
      <c r="H35" s="4">
        <f>-H19</f>
        <v>214</v>
      </c>
      <c r="I35" s="7"/>
      <c r="J35" s="7"/>
    </row>
    <row r="36" spans="1:10" ht="15.75">
      <c r="A36" s="39" t="s">
        <v>123</v>
      </c>
      <c r="B36" s="39"/>
      <c r="C36" s="39"/>
      <c r="D36" s="39"/>
      <c r="E36" s="42">
        <f>SUM(E33:E35)</f>
        <v>180</v>
      </c>
      <c r="F36" s="39"/>
      <c r="G36" s="39"/>
      <c r="H36" s="42">
        <f>SUM(H33:H35)</f>
        <v>-112</v>
      </c>
      <c r="I36" s="39"/>
      <c r="J36" s="7"/>
    </row>
    <row r="37" spans="1:10" ht="15.75">
      <c r="A37" s="7"/>
      <c r="B37" s="7"/>
      <c r="C37" s="7"/>
      <c r="D37" s="7"/>
      <c r="E37" s="4"/>
      <c r="F37" s="14"/>
      <c r="G37" s="14"/>
      <c r="H37" s="18"/>
      <c r="I37" s="7"/>
      <c r="J37" s="7"/>
    </row>
    <row r="38" spans="1:10" ht="15.75">
      <c r="A38" s="17" t="s">
        <v>106</v>
      </c>
      <c r="B38" s="7"/>
      <c r="C38" s="7"/>
      <c r="D38" s="7"/>
      <c r="E38" s="4"/>
      <c r="F38" s="14"/>
      <c r="G38" s="14"/>
      <c r="H38" s="18"/>
      <c r="I38" s="7"/>
      <c r="J38" s="7"/>
    </row>
    <row r="39" spans="1:10" ht="15.75">
      <c r="A39" s="17"/>
      <c r="B39" s="7" t="s">
        <v>110</v>
      </c>
      <c r="C39" s="7"/>
      <c r="D39" s="7"/>
      <c r="E39" s="4">
        <v>0</v>
      </c>
      <c r="F39" s="14"/>
      <c r="G39" s="14"/>
      <c r="H39" s="18">
        <v>0</v>
      </c>
      <c r="I39" s="7"/>
      <c r="J39" s="7"/>
    </row>
    <row r="40" spans="1:10" ht="15.75">
      <c r="A40" s="7"/>
      <c r="B40" s="7" t="s">
        <v>45</v>
      </c>
      <c r="C40" s="7"/>
      <c r="D40" s="7"/>
      <c r="E40" s="4">
        <v>0</v>
      </c>
      <c r="F40" s="14"/>
      <c r="G40" s="14"/>
      <c r="H40" s="4">
        <v>0</v>
      </c>
      <c r="I40" s="7"/>
      <c r="J40" s="7"/>
    </row>
    <row r="41" spans="1:10" ht="15.75">
      <c r="A41" s="39" t="s">
        <v>107</v>
      </c>
      <c r="B41" s="14"/>
      <c r="C41" s="14"/>
      <c r="D41" s="14"/>
      <c r="E41" s="42">
        <f>SUM(E40:E40)</f>
        <v>0</v>
      </c>
      <c r="F41" s="14"/>
      <c r="G41" s="14"/>
      <c r="H41" s="42">
        <f>+H39+H40</f>
        <v>0</v>
      </c>
      <c r="I41" s="14"/>
      <c r="J41" s="7"/>
    </row>
    <row r="42" spans="1:10" ht="15.75">
      <c r="A42" s="7"/>
      <c r="B42" s="7"/>
      <c r="C42" s="7"/>
      <c r="D42" s="7"/>
      <c r="E42" s="4"/>
      <c r="F42" s="14"/>
      <c r="G42" s="14"/>
      <c r="H42" s="18"/>
      <c r="I42" s="7"/>
      <c r="J42" s="7"/>
    </row>
    <row r="43" spans="1:10" ht="15.75">
      <c r="A43" s="7" t="s">
        <v>46</v>
      </c>
      <c r="B43" s="7"/>
      <c r="C43" s="7"/>
      <c r="D43" s="7"/>
      <c r="E43" s="4">
        <f>+E41+E36+E30</f>
        <v>5615</v>
      </c>
      <c r="F43" s="14"/>
      <c r="G43" s="14"/>
      <c r="H43" s="4">
        <f>+H41+H36+H30</f>
        <v>3475</v>
      </c>
      <c r="I43" s="7"/>
      <c r="J43" s="7"/>
    </row>
    <row r="44" spans="1:10" ht="15.75">
      <c r="A44" s="7" t="s">
        <v>108</v>
      </c>
      <c r="B44" s="7"/>
      <c r="C44" s="7"/>
      <c r="D44" s="7"/>
      <c r="E44" s="4">
        <f>+ConCBS!H23</f>
        <v>43287</v>
      </c>
      <c r="F44" s="14"/>
      <c r="G44" s="14"/>
      <c r="H44" s="4">
        <v>37154</v>
      </c>
      <c r="I44" s="7"/>
      <c r="J44" s="7"/>
    </row>
    <row r="45" spans="1:10" ht="15.75">
      <c r="A45" s="39" t="s">
        <v>109</v>
      </c>
      <c r="B45" s="39"/>
      <c r="C45" s="39"/>
      <c r="D45" s="39"/>
      <c r="E45" s="42">
        <f>+E43+E44</f>
        <v>48902</v>
      </c>
      <c r="F45" s="39"/>
      <c r="G45" s="39"/>
      <c r="H45" s="42">
        <f>+H43+H44</f>
        <v>40629</v>
      </c>
      <c r="I45" s="7"/>
      <c r="J45" s="7"/>
    </row>
    <row r="46" spans="1:10" ht="15.75">
      <c r="A46" s="7"/>
      <c r="B46" s="7"/>
      <c r="C46" s="7"/>
      <c r="D46" s="7"/>
      <c r="E46" s="7"/>
      <c r="F46" s="14"/>
      <c r="G46" s="14"/>
      <c r="H46" s="18"/>
      <c r="I46" s="7"/>
      <c r="J46" s="7"/>
    </row>
    <row r="47" spans="1:10" ht="16.5" thickBot="1">
      <c r="A47" s="7"/>
      <c r="B47" s="7"/>
      <c r="C47" s="7"/>
      <c r="D47" s="7"/>
      <c r="E47" s="11"/>
      <c r="F47" s="14"/>
      <c r="G47" s="14"/>
      <c r="H47" s="18"/>
      <c r="I47" s="7"/>
      <c r="J47" s="7"/>
    </row>
    <row r="48" spans="1:10" ht="15.75">
      <c r="A48" s="45" t="s">
        <v>88</v>
      </c>
      <c r="B48" s="46"/>
      <c r="C48" s="46"/>
      <c r="D48" s="46"/>
      <c r="E48" s="46"/>
      <c r="F48" s="47"/>
      <c r="G48" s="47"/>
      <c r="H48" s="57"/>
      <c r="I48" s="58"/>
      <c r="J48" s="7"/>
    </row>
    <row r="49" spans="1:10" ht="15.75">
      <c r="A49" s="48" t="s">
        <v>90</v>
      </c>
      <c r="B49" s="7"/>
      <c r="C49" s="7"/>
      <c r="D49" s="7"/>
      <c r="E49" s="4">
        <v>19736</v>
      </c>
      <c r="F49" s="14"/>
      <c r="G49" s="14"/>
      <c r="H49" s="4">
        <v>7516</v>
      </c>
      <c r="I49" s="59"/>
      <c r="J49" s="7"/>
    </row>
    <row r="50" spans="1:10" ht="15.75">
      <c r="A50" s="48" t="s">
        <v>89</v>
      </c>
      <c r="B50" s="7"/>
      <c r="C50" s="7"/>
      <c r="D50" s="7"/>
      <c r="E50" s="4">
        <v>29166</v>
      </c>
      <c r="F50" s="14"/>
      <c r="G50" s="14"/>
      <c r="H50" s="4">
        <v>33113</v>
      </c>
      <c r="I50" s="59"/>
      <c r="J50" s="7"/>
    </row>
    <row r="51" spans="1:9" ht="16.5" thickBot="1">
      <c r="A51" s="49"/>
      <c r="B51" s="7"/>
      <c r="C51" s="7"/>
      <c r="D51" s="7"/>
      <c r="E51" s="8">
        <f>SUM(E49:E50)</f>
        <v>48902</v>
      </c>
      <c r="F51" s="14"/>
      <c r="G51" s="14"/>
      <c r="H51" s="8">
        <f>+H49+H50</f>
        <v>40629</v>
      </c>
      <c r="I51" s="59"/>
    </row>
    <row r="52" spans="1:9" ht="17.25" thickBot="1" thickTop="1">
      <c r="A52" s="50"/>
      <c r="B52" s="51"/>
      <c r="C52" s="51"/>
      <c r="D52" s="51"/>
      <c r="E52" s="51"/>
      <c r="F52" s="52"/>
      <c r="G52" s="52"/>
      <c r="H52" s="44"/>
      <c r="I52" s="60"/>
    </row>
    <row r="53" spans="1:8" ht="15.75">
      <c r="A53" s="43"/>
      <c r="B53" s="7"/>
      <c r="C53" s="7"/>
      <c r="D53" s="7"/>
      <c r="E53" s="7"/>
      <c r="F53" s="14"/>
      <c r="G53" s="14"/>
      <c r="H53" s="18"/>
    </row>
    <row r="54" spans="1:8" ht="15.75">
      <c r="A54" s="7"/>
      <c r="B54" s="40" t="s">
        <v>76</v>
      </c>
      <c r="C54" s="40"/>
      <c r="D54" s="7"/>
      <c r="E54" s="7"/>
      <c r="F54" s="14"/>
      <c r="G54" s="14"/>
      <c r="H54" s="18"/>
    </row>
    <row r="55" spans="1:8" ht="15.75">
      <c r="A55" s="7"/>
      <c r="B55" s="40" t="s">
        <v>113</v>
      </c>
      <c r="C55" s="40"/>
      <c r="D55" s="7"/>
      <c r="E55" s="7"/>
      <c r="F55" s="14"/>
      <c r="G55" s="14"/>
      <c r="H55" s="18"/>
    </row>
    <row r="56" spans="1:8" ht="15.75">
      <c r="A56" s="7"/>
      <c r="B56" s="7"/>
      <c r="C56" s="7"/>
      <c r="D56" s="7"/>
      <c r="E56" s="7"/>
      <c r="F56" s="14"/>
      <c r="G56" s="14"/>
      <c r="H56" s="18"/>
    </row>
    <row r="57" spans="1:8" ht="15.75">
      <c r="A57" s="7"/>
      <c r="B57" s="7"/>
      <c r="C57" s="7"/>
      <c r="D57" s="7"/>
      <c r="E57" s="7"/>
      <c r="F57" s="14"/>
      <c r="G57" s="14"/>
      <c r="H57" s="18"/>
    </row>
    <row r="58" spans="1:8" ht="15.75">
      <c r="A58" s="7"/>
      <c r="B58" s="7"/>
      <c r="C58" s="7"/>
      <c r="D58" s="7"/>
      <c r="E58" s="7"/>
      <c r="F58" s="14"/>
      <c r="G58" s="14"/>
      <c r="H58" s="18"/>
    </row>
    <row r="59" spans="1:8" ht="15.75">
      <c r="A59" s="7"/>
      <c r="B59" s="7"/>
      <c r="C59" s="7"/>
      <c r="D59" s="7"/>
      <c r="E59" s="7"/>
      <c r="F59" s="14"/>
      <c r="G59" s="14"/>
      <c r="H59" s="18"/>
    </row>
    <row r="60" spans="1:8" ht="15.75">
      <c r="A60" s="7"/>
      <c r="B60" s="7"/>
      <c r="C60" s="7"/>
      <c r="D60" s="7"/>
      <c r="E60" s="7"/>
      <c r="F60" s="14"/>
      <c r="G60" s="14"/>
      <c r="H60" s="18"/>
    </row>
    <row r="61" spans="1:8" ht="15.75">
      <c r="A61" s="7"/>
      <c r="B61" s="7"/>
      <c r="C61" s="7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7"/>
      <c r="G65" s="7"/>
      <c r="H65" s="7"/>
    </row>
    <row r="66" spans="1:8" ht="15.75">
      <c r="A66" s="7"/>
      <c r="B66" s="7"/>
      <c r="C66" s="7"/>
      <c r="D66" s="7"/>
      <c r="E66" s="7"/>
      <c r="F66" s="7"/>
      <c r="G66" s="7"/>
      <c r="H66" s="7"/>
    </row>
    <row r="67" spans="1:8" ht="15.75">
      <c r="A67" s="7"/>
      <c r="B67" s="7"/>
      <c r="C67" s="7"/>
      <c r="D67" s="7"/>
      <c r="E67" s="7"/>
      <c r="F67" s="7"/>
      <c r="G67" s="7"/>
      <c r="H67" s="7"/>
    </row>
    <row r="68" spans="1:8" ht="15.75">
      <c r="A68" s="7"/>
      <c r="B68" s="7"/>
      <c r="C68" s="7"/>
      <c r="D68" s="7"/>
      <c r="E68" s="7"/>
      <c r="F68" s="7"/>
      <c r="G68" s="7"/>
      <c r="H68" s="7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</sheetData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="75" zoomScaleNormal="75" workbookViewId="0" topLeftCell="A18">
      <selection activeCell="A43" sqref="A43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</cols>
  <sheetData>
    <row r="1" spans="2:13" ht="18.75">
      <c r="B1" s="54"/>
      <c r="C1" s="54" t="s">
        <v>30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5.75">
      <c r="B2" s="53"/>
      <c r="C2" s="53" t="s">
        <v>65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5.75">
      <c r="B3" s="53"/>
      <c r="C3" s="53" t="s">
        <v>63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6.5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27"/>
    </row>
    <row r="5" spans="1:13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5" ht="15.75">
      <c r="A7" s="1" t="s">
        <v>93</v>
      </c>
      <c r="B7" s="1"/>
      <c r="C7" s="1"/>
      <c r="D7" s="1"/>
      <c r="E7" s="1"/>
    </row>
    <row r="8" spans="1:5" ht="15.75">
      <c r="A8" s="1" t="s">
        <v>115</v>
      </c>
      <c r="B8" s="1"/>
      <c r="C8" s="1"/>
      <c r="D8" s="1"/>
      <c r="E8" s="1"/>
    </row>
    <row r="9" spans="1:13" ht="15.75">
      <c r="A9" s="17"/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</row>
    <row r="10" spans="1:13" ht="15.75">
      <c r="A10" s="7"/>
      <c r="B10" s="7"/>
      <c r="C10" s="7"/>
      <c r="D10" s="7"/>
      <c r="E10" s="7"/>
      <c r="F10" s="69" t="s">
        <v>71</v>
      </c>
      <c r="G10" s="69"/>
      <c r="H10" s="69" t="s">
        <v>84</v>
      </c>
      <c r="I10" s="69"/>
      <c r="J10" s="69"/>
      <c r="K10" s="69"/>
      <c r="L10" s="9"/>
      <c r="M10" s="7"/>
    </row>
    <row r="11" spans="1:13" ht="15.75">
      <c r="A11" s="7"/>
      <c r="B11" s="7"/>
      <c r="C11" s="7"/>
      <c r="D11" s="9" t="s">
        <v>70</v>
      </c>
      <c r="E11" s="9"/>
      <c r="F11" s="9" t="s">
        <v>53</v>
      </c>
      <c r="G11" s="9"/>
      <c r="H11" s="9" t="s">
        <v>48</v>
      </c>
      <c r="I11" s="9"/>
      <c r="J11" s="9" t="s">
        <v>50</v>
      </c>
      <c r="K11" s="9"/>
      <c r="L11" s="9"/>
      <c r="M11" s="7"/>
    </row>
    <row r="12" spans="1:13" ht="15.75">
      <c r="A12" s="7"/>
      <c r="B12" s="7"/>
      <c r="C12" s="7"/>
      <c r="D12" s="9" t="s">
        <v>48</v>
      </c>
      <c r="E12" s="9"/>
      <c r="F12" s="9" t="s">
        <v>57</v>
      </c>
      <c r="G12" s="9"/>
      <c r="H12" s="9" t="s">
        <v>49</v>
      </c>
      <c r="I12" s="9"/>
      <c r="J12" s="9" t="s">
        <v>51</v>
      </c>
      <c r="K12" s="9"/>
      <c r="L12" s="9" t="s">
        <v>12</v>
      </c>
      <c r="M12" s="7"/>
    </row>
    <row r="13" spans="1:13" ht="15.75">
      <c r="A13" s="7"/>
      <c r="B13" s="7"/>
      <c r="C13" s="7"/>
      <c r="D13" s="28" t="s">
        <v>6</v>
      </c>
      <c r="E13" s="9"/>
      <c r="F13" s="28" t="s">
        <v>6</v>
      </c>
      <c r="G13" s="9"/>
      <c r="H13" s="28" t="s">
        <v>6</v>
      </c>
      <c r="I13" s="9"/>
      <c r="J13" s="28" t="s">
        <v>6</v>
      </c>
      <c r="K13" s="9"/>
      <c r="L13" s="28" t="s">
        <v>6</v>
      </c>
      <c r="M13" s="7"/>
    </row>
    <row r="14" spans="1:13" ht="15.75">
      <c r="A14" s="7"/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7"/>
    </row>
    <row r="15" spans="1:13" ht="15.75">
      <c r="A15" s="37" t="s">
        <v>116</v>
      </c>
      <c r="B15" s="37"/>
      <c r="C15" s="37"/>
      <c r="D15" s="37"/>
      <c r="E15" s="37"/>
      <c r="F15" s="7"/>
      <c r="G15" s="7"/>
      <c r="H15" s="7"/>
      <c r="I15" s="7"/>
      <c r="J15" s="7"/>
      <c r="K15" s="7"/>
      <c r="L15" s="7"/>
      <c r="M15" s="7"/>
    </row>
    <row r="16" spans="1:13" ht="15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6" ht="15.75">
      <c r="A17" s="7" t="s">
        <v>120</v>
      </c>
      <c r="B17" s="7"/>
      <c r="C17" s="7"/>
      <c r="D17" s="4">
        <v>75831</v>
      </c>
      <c r="E17" s="4"/>
      <c r="F17" s="4">
        <v>4267.89904</v>
      </c>
      <c r="G17" s="4"/>
      <c r="H17" s="4">
        <v>9.179929999999702</v>
      </c>
      <c r="I17" s="4"/>
      <c r="J17" s="4">
        <v>76153</v>
      </c>
      <c r="K17" s="4"/>
      <c r="L17" s="4">
        <f>SUM(D17:J17)</f>
        <v>156261.07897</v>
      </c>
      <c r="M17" s="4"/>
      <c r="N17" s="2"/>
      <c r="O17" s="2"/>
      <c r="P17" s="2"/>
    </row>
    <row r="18" spans="1:16" ht="15.75">
      <c r="A18" s="7"/>
      <c r="B18" s="7"/>
      <c r="C18" s="7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</row>
    <row r="19" spans="1:16" ht="15.75">
      <c r="A19" s="7"/>
      <c r="B19" s="7"/>
      <c r="C19" s="7"/>
      <c r="D19" s="15"/>
      <c r="E19" s="15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 t="s">
        <v>14</v>
      </c>
      <c r="B20" s="7"/>
      <c r="C20" s="7"/>
      <c r="D20" s="15">
        <v>0</v>
      </c>
      <c r="E20" s="15"/>
      <c r="F20" s="4">
        <v>0</v>
      </c>
      <c r="G20" s="4"/>
      <c r="H20" s="4">
        <v>0</v>
      </c>
      <c r="I20" s="4"/>
      <c r="J20" s="4">
        <v>0</v>
      </c>
      <c r="K20" s="4"/>
      <c r="L20" s="4">
        <f>SUM(D20:J20)</f>
        <v>0</v>
      </c>
      <c r="M20" s="4"/>
      <c r="N20" s="2"/>
      <c r="O20" s="2"/>
      <c r="P20" s="2"/>
    </row>
    <row r="21" spans="1:16" ht="15.75">
      <c r="A21" s="7"/>
      <c r="B21" s="7"/>
      <c r="C21" s="7"/>
      <c r="D21" s="15"/>
      <c r="E21" s="15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 t="s">
        <v>92</v>
      </c>
      <c r="B23" s="7"/>
      <c r="C23" s="7"/>
      <c r="D23" s="15">
        <v>0</v>
      </c>
      <c r="E23" s="15"/>
      <c r="F23" s="4">
        <v>0</v>
      </c>
      <c r="G23" s="4"/>
      <c r="H23" s="4">
        <v>0</v>
      </c>
      <c r="I23" s="4"/>
      <c r="J23" s="18">
        <f>+ConCPL!H32</f>
        <v>2612</v>
      </c>
      <c r="K23" s="4"/>
      <c r="L23" s="4">
        <f>SUM(D23:J23)</f>
        <v>2612</v>
      </c>
      <c r="M23" s="4"/>
      <c r="N23" s="2"/>
      <c r="O23" s="2"/>
      <c r="P23" s="2"/>
    </row>
    <row r="24" spans="1:16" ht="15.75">
      <c r="A24" s="7"/>
      <c r="B24" s="7"/>
      <c r="C24" s="7"/>
      <c r="D24" s="15"/>
      <c r="E24" s="15"/>
      <c r="F24" s="4"/>
      <c r="G24" s="4"/>
      <c r="H24" s="4"/>
      <c r="I24" s="4"/>
      <c r="J24" s="18"/>
      <c r="K24" s="4"/>
      <c r="L24" s="4"/>
      <c r="M24" s="4"/>
      <c r="N24" s="2"/>
      <c r="O24" s="2"/>
      <c r="P24" s="2"/>
    </row>
    <row r="25" spans="1:16" ht="15.75">
      <c r="A25" s="7"/>
      <c r="B25" s="7"/>
      <c r="C25" s="7"/>
      <c r="D25" s="7"/>
      <c r="E25" s="7"/>
      <c r="F25" s="4"/>
      <c r="G25" s="4"/>
      <c r="H25" s="4"/>
      <c r="I25" s="4"/>
      <c r="J25" s="4"/>
      <c r="K25" s="4"/>
      <c r="L25" s="4"/>
      <c r="M25" s="4"/>
      <c r="N25" s="2"/>
      <c r="O25" s="2"/>
      <c r="P25" s="2"/>
    </row>
    <row r="26" spans="1:16" ht="16.5" thickBot="1">
      <c r="A26" s="39" t="s">
        <v>117</v>
      </c>
      <c r="B26" s="39"/>
      <c r="C26" s="39"/>
      <c r="D26" s="35">
        <f>SUM(D17:D25)</f>
        <v>75831</v>
      </c>
      <c r="E26" s="35"/>
      <c r="F26" s="35">
        <f>SUM(F17:F25)</f>
        <v>4267.89904</v>
      </c>
      <c r="G26" s="35"/>
      <c r="H26" s="35">
        <f>SUM(H17:H25)</f>
        <v>9.179929999999702</v>
      </c>
      <c r="I26" s="35"/>
      <c r="J26" s="35">
        <f>SUM(J17:J25)</f>
        <v>78765</v>
      </c>
      <c r="K26" s="35"/>
      <c r="L26" s="35">
        <f>SUM(L17:L25)</f>
        <v>158873.07897</v>
      </c>
      <c r="M26" s="18"/>
      <c r="N26" s="10"/>
      <c r="O26" s="10"/>
      <c r="P26" s="2"/>
    </row>
    <row r="27" spans="1:16" ht="16.5" thickTop="1">
      <c r="A27" s="7"/>
      <c r="B27" s="7"/>
      <c r="C27" s="7"/>
      <c r="D27" s="7"/>
      <c r="E27" s="7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</row>
    <row r="28" spans="1:16" ht="15.75" hidden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37" t="s">
        <v>54</v>
      </c>
      <c r="B29" s="37"/>
      <c r="C29" s="37"/>
      <c r="D29" s="37"/>
      <c r="E29" s="3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7"/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7" t="s">
        <v>55</v>
      </c>
      <c r="B31" s="7"/>
      <c r="C31" s="7"/>
      <c r="D31" s="7"/>
      <c r="E31" s="7"/>
      <c r="F31" s="4">
        <v>0</v>
      </c>
      <c r="G31" s="4"/>
      <c r="H31" s="4">
        <v>0</v>
      </c>
      <c r="I31" s="4"/>
      <c r="J31" s="4">
        <v>0</v>
      </c>
      <c r="K31" s="4"/>
      <c r="L31" s="4">
        <f>SUM(F31:J31)</f>
        <v>0</v>
      </c>
      <c r="M31" s="4"/>
      <c r="N31" s="2"/>
      <c r="O31" s="2"/>
      <c r="P31" s="2"/>
    </row>
    <row r="32" spans="1:16" ht="15.75" hidden="1">
      <c r="A32" s="7"/>
      <c r="B32" s="7"/>
      <c r="C32" s="7"/>
      <c r="D32" s="7"/>
      <c r="E32" s="7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</row>
    <row r="33" spans="1:16" ht="15.75" hidden="1">
      <c r="A33" s="7" t="s">
        <v>58</v>
      </c>
      <c r="B33" s="7"/>
      <c r="C33" s="7"/>
      <c r="D33" s="7"/>
      <c r="E33" s="7"/>
      <c r="F33" s="4">
        <v>0</v>
      </c>
      <c r="G33" s="4"/>
      <c r="H33" s="4">
        <v>0</v>
      </c>
      <c r="I33" s="4"/>
      <c r="J33" s="4">
        <v>0</v>
      </c>
      <c r="K33" s="4"/>
      <c r="L33" s="4"/>
      <c r="M33" s="4"/>
      <c r="N33" s="2"/>
      <c r="O33" s="2"/>
      <c r="P33" s="2"/>
    </row>
    <row r="34" spans="1:16" ht="15.75" hidden="1">
      <c r="A34" s="7" t="s">
        <v>59</v>
      </c>
      <c r="B34" s="7"/>
      <c r="C34" s="7"/>
      <c r="D34" s="7"/>
      <c r="E34" s="7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</row>
    <row r="35" spans="1:16" ht="15.75" hidden="1">
      <c r="A35" s="7" t="s">
        <v>60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>
        <f>SUM(F35:J35)</f>
        <v>0</v>
      </c>
      <c r="M35" s="4"/>
      <c r="N35" s="2"/>
      <c r="O35" s="2"/>
      <c r="P35" s="2"/>
    </row>
    <row r="36" spans="1:16" ht="15.75" hidden="1">
      <c r="A36" s="7"/>
      <c r="B36" s="7"/>
      <c r="C36" s="7"/>
      <c r="D36" s="7"/>
      <c r="E36" s="7"/>
      <c r="F36" s="4"/>
      <c r="G36" s="4"/>
      <c r="H36" s="4"/>
      <c r="I36" s="4"/>
      <c r="J36" s="4"/>
      <c r="K36" s="4"/>
      <c r="L36" s="4"/>
      <c r="M36" s="4"/>
      <c r="N36" s="2"/>
      <c r="O36" s="2"/>
      <c r="P36" s="2"/>
    </row>
    <row r="37" spans="1:16" ht="15.75" hidden="1">
      <c r="A37" s="7" t="s">
        <v>35</v>
      </c>
      <c r="B37" s="7"/>
      <c r="C37" s="7"/>
      <c r="D37" s="7"/>
      <c r="E37" s="7"/>
      <c r="F37" s="4">
        <v>0</v>
      </c>
      <c r="G37" s="4"/>
      <c r="H37" s="4">
        <v>0</v>
      </c>
      <c r="I37" s="4"/>
      <c r="J37" s="4">
        <v>0</v>
      </c>
      <c r="K37" s="4"/>
      <c r="L37" s="4">
        <f>SUM(F37:J37)</f>
        <v>0</v>
      </c>
      <c r="M37" s="4"/>
      <c r="N37" s="2"/>
      <c r="O37" s="2"/>
      <c r="P37" s="2"/>
    </row>
    <row r="38" spans="1:16" ht="15.75" hidden="1">
      <c r="A38" s="7"/>
      <c r="B38" s="7"/>
      <c r="C38" s="7"/>
      <c r="D38" s="7"/>
      <c r="E38" s="7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</row>
    <row r="39" spans="1:16" ht="15.75" hidden="1">
      <c r="A39" s="7" t="s">
        <v>52</v>
      </c>
      <c r="B39" s="7"/>
      <c r="C39" s="7"/>
      <c r="D39" s="7"/>
      <c r="E39" s="7"/>
      <c r="F39" s="4">
        <v>0</v>
      </c>
      <c r="G39" s="4"/>
      <c r="H39" s="4">
        <v>0</v>
      </c>
      <c r="I39" s="4"/>
      <c r="J39" s="4">
        <v>0</v>
      </c>
      <c r="K39" s="4"/>
      <c r="L39" s="4">
        <f>SUM(F39:J39)</f>
        <v>0</v>
      </c>
      <c r="M39" s="4"/>
      <c r="N39" s="2"/>
      <c r="O39" s="2"/>
      <c r="P39" s="2"/>
    </row>
    <row r="40" spans="1:16" ht="15.75" hidden="1">
      <c r="A40" s="7"/>
      <c r="B40" s="7"/>
      <c r="C40" s="7"/>
      <c r="D40" s="7"/>
      <c r="E40" s="7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</row>
    <row r="41" spans="1:16" ht="15.75" hidden="1">
      <c r="A41" s="29" t="s">
        <v>56</v>
      </c>
      <c r="B41" s="29"/>
      <c r="C41" s="29"/>
      <c r="D41" s="29"/>
      <c r="E41" s="29"/>
      <c r="F41" s="34">
        <f>SUM(F31:F39)</f>
        <v>0</v>
      </c>
      <c r="G41" s="34"/>
      <c r="H41" s="34">
        <f>SUM(H31:H39)</f>
        <v>0</v>
      </c>
      <c r="I41" s="34"/>
      <c r="J41" s="34">
        <f>SUM(J31:J39)</f>
        <v>0</v>
      </c>
      <c r="K41" s="34"/>
      <c r="L41" s="34">
        <f>SUM(L31:L39)</f>
        <v>0</v>
      </c>
      <c r="M41" s="38"/>
      <c r="N41" s="2"/>
      <c r="O41" s="2"/>
      <c r="P41" s="2"/>
    </row>
    <row r="42" spans="1:16" ht="15.75" hidden="1">
      <c r="A42" s="7"/>
      <c r="B42" s="7"/>
      <c r="C42" s="7"/>
      <c r="D42" s="7"/>
      <c r="E42" s="7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</row>
    <row r="43" spans="1:16" ht="15.75">
      <c r="A43" s="1"/>
      <c r="B43" s="1"/>
      <c r="C43" s="1"/>
      <c r="D43" s="1"/>
      <c r="E43" s="1"/>
      <c r="J43" s="65"/>
      <c r="M43" s="2"/>
      <c r="N43" s="2"/>
      <c r="O43" s="2"/>
      <c r="P43" s="2"/>
    </row>
    <row r="44" spans="1:16" ht="15.75" hidden="1">
      <c r="A44" s="17"/>
      <c r="B44" s="17"/>
      <c r="C44" s="17"/>
      <c r="D44" s="17"/>
      <c r="E44" s="17"/>
      <c r="F44" s="7"/>
      <c r="G44" s="7"/>
      <c r="H44" s="7"/>
      <c r="I44" s="7"/>
      <c r="J44" s="7"/>
      <c r="K44" s="7"/>
      <c r="L44" s="7"/>
      <c r="M44" s="2"/>
      <c r="N44" s="2"/>
      <c r="O44" s="2"/>
      <c r="P44" s="2"/>
    </row>
    <row r="45" spans="1:16" ht="15.75" hidden="1">
      <c r="A45" s="7"/>
      <c r="B45" s="7"/>
      <c r="C45" s="7"/>
      <c r="D45" s="7"/>
      <c r="E45" s="7"/>
      <c r="F45" s="69" t="s">
        <v>71</v>
      </c>
      <c r="G45" s="69"/>
      <c r="H45" s="69" t="s">
        <v>84</v>
      </c>
      <c r="I45" s="69"/>
      <c r="J45" s="69"/>
      <c r="K45" s="69"/>
      <c r="L45" s="9"/>
      <c r="M45" s="2"/>
      <c r="N45" s="2"/>
      <c r="O45" s="2"/>
      <c r="P45" s="2"/>
    </row>
    <row r="46" spans="1:16" ht="15.75" hidden="1">
      <c r="A46" s="7"/>
      <c r="B46" s="7"/>
      <c r="C46" s="7"/>
      <c r="D46" s="9" t="s">
        <v>70</v>
      </c>
      <c r="E46" s="9"/>
      <c r="F46" s="9" t="s">
        <v>53</v>
      </c>
      <c r="G46" s="9"/>
      <c r="H46" s="9" t="s">
        <v>48</v>
      </c>
      <c r="I46" s="9"/>
      <c r="J46" s="9" t="s">
        <v>50</v>
      </c>
      <c r="K46" s="9"/>
      <c r="L46" s="9"/>
      <c r="M46" s="2"/>
      <c r="N46" s="2"/>
      <c r="O46" s="2"/>
      <c r="P46" s="2"/>
    </row>
    <row r="47" spans="1:16" ht="15.75" hidden="1">
      <c r="A47" s="7"/>
      <c r="B47" s="7"/>
      <c r="C47" s="7"/>
      <c r="D47" s="9" t="s">
        <v>48</v>
      </c>
      <c r="E47" s="9"/>
      <c r="F47" s="9" t="s">
        <v>57</v>
      </c>
      <c r="G47" s="9"/>
      <c r="H47" s="9" t="s">
        <v>49</v>
      </c>
      <c r="I47" s="9"/>
      <c r="J47" s="9" t="s">
        <v>51</v>
      </c>
      <c r="K47" s="9"/>
      <c r="L47" s="9" t="s">
        <v>12</v>
      </c>
      <c r="M47" s="2"/>
      <c r="N47" s="2"/>
      <c r="O47" s="2"/>
      <c r="P47" s="2"/>
    </row>
    <row r="48" spans="1:16" ht="15.75" hidden="1">
      <c r="A48" s="7"/>
      <c r="B48" s="7"/>
      <c r="C48" s="7"/>
      <c r="D48" s="28" t="s">
        <v>6</v>
      </c>
      <c r="E48" s="9"/>
      <c r="F48" s="28" t="s">
        <v>6</v>
      </c>
      <c r="G48" s="9"/>
      <c r="H48" s="28" t="s">
        <v>6</v>
      </c>
      <c r="I48" s="9"/>
      <c r="J48" s="28" t="s">
        <v>6</v>
      </c>
      <c r="K48" s="9"/>
      <c r="L48" s="28" t="s">
        <v>6</v>
      </c>
      <c r="M48" s="2"/>
      <c r="N48" s="2"/>
      <c r="O48" s="2"/>
      <c r="P48" s="2"/>
    </row>
    <row r="49" spans="1:16" ht="15.75" hidden="1">
      <c r="A49" s="7"/>
      <c r="B49" s="7"/>
      <c r="C49" s="7"/>
      <c r="D49" s="7"/>
      <c r="E49" s="7"/>
      <c r="F49" s="9"/>
      <c r="G49" s="9"/>
      <c r="H49" s="9"/>
      <c r="I49" s="9"/>
      <c r="J49" s="9"/>
      <c r="K49" s="9"/>
      <c r="L49" s="9"/>
      <c r="M49" s="2"/>
      <c r="N49" s="2"/>
      <c r="O49" s="2"/>
      <c r="P49" s="2"/>
    </row>
    <row r="50" spans="1:16" ht="15.75" hidden="1">
      <c r="A50" s="37" t="s">
        <v>87</v>
      </c>
      <c r="B50" s="37"/>
      <c r="C50" s="37"/>
      <c r="D50" s="37"/>
      <c r="E50" s="37"/>
      <c r="F50" s="7"/>
      <c r="G50" s="7"/>
      <c r="H50" s="7"/>
      <c r="I50" s="7"/>
      <c r="J50" s="7"/>
      <c r="K50" s="7"/>
      <c r="L50" s="7"/>
      <c r="M50" s="2"/>
      <c r="N50" s="2"/>
      <c r="O50" s="2"/>
      <c r="P50" s="2"/>
    </row>
    <row r="51" spans="1:16" ht="15.75" hidden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2"/>
      <c r="N51" s="2"/>
      <c r="O51" s="2"/>
      <c r="P51" s="2"/>
    </row>
    <row r="52" spans="1:16" ht="15.75" hidden="1">
      <c r="A52" s="7" t="s">
        <v>55</v>
      </c>
      <c r="B52" s="7"/>
      <c r="C52" s="7"/>
      <c r="D52" s="18">
        <v>75831</v>
      </c>
      <c r="E52" s="18"/>
      <c r="F52" s="18">
        <v>4267.899</v>
      </c>
      <c r="G52" s="18"/>
      <c r="H52" s="18">
        <v>9.181</v>
      </c>
      <c r="I52" s="18"/>
      <c r="J52" s="18">
        <v>45677.994</v>
      </c>
      <c r="K52" s="18"/>
      <c r="L52" s="18">
        <f>SUM(D52:J52)</f>
        <v>125786.074</v>
      </c>
      <c r="M52" s="2"/>
      <c r="N52" s="2"/>
      <c r="O52" s="2"/>
      <c r="P52" s="2"/>
    </row>
    <row r="53" spans="1:16" ht="15.75" hidden="1">
      <c r="A53" s="7"/>
      <c r="B53" s="7"/>
      <c r="C53" s="7"/>
      <c r="D53" s="14"/>
      <c r="E53" s="14"/>
      <c r="F53" s="18"/>
      <c r="G53" s="18"/>
      <c r="H53" s="18"/>
      <c r="I53" s="18"/>
      <c r="J53" s="18"/>
      <c r="K53" s="18"/>
      <c r="L53" s="18"/>
      <c r="M53" s="2"/>
      <c r="N53" s="2"/>
      <c r="O53" s="2"/>
      <c r="P53" s="2"/>
    </row>
    <row r="54" spans="1:16" ht="15.75" hidden="1">
      <c r="A54" s="7" t="s">
        <v>58</v>
      </c>
      <c r="B54" s="7"/>
      <c r="C54" s="7"/>
      <c r="D54" s="19">
        <v>0</v>
      </c>
      <c r="E54" s="19"/>
      <c r="F54" s="18">
        <v>0</v>
      </c>
      <c r="G54" s="18"/>
      <c r="H54" s="18">
        <v>0</v>
      </c>
      <c r="I54" s="18"/>
      <c r="J54" s="18">
        <v>0</v>
      </c>
      <c r="K54" s="18"/>
      <c r="L54" s="18">
        <f>SUM(D54:J54)</f>
        <v>0</v>
      </c>
      <c r="M54" s="2"/>
      <c r="N54" s="2"/>
      <c r="O54" s="2"/>
      <c r="P54" s="2"/>
    </row>
    <row r="55" spans="1:16" ht="15.75" hidden="1">
      <c r="A55" s="7" t="s">
        <v>86</v>
      </c>
      <c r="B55" s="7"/>
      <c r="C55" s="7"/>
      <c r="D55" s="19"/>
      <c r="E55" s="19"/>
      <c r="F55" s="18"/>
      <c r="G55" s="18"/>
      <c r="H55" s="18"/>
      <c r="I55" s="18"/>
      <c r="J55" s="18"/>
      <c r="K55" s="18"/>
      <c r="L55" s="18"/>
      <c r="M55" s="2"/>
      <c r="N55" s="2"/>
      <c r="O55" s="2"/>
      <c r="P55" s="2"/>
    </row>
    <row r="56" spans="1:16" ht="15.75" hidden="1">
      <c r="A56" s="7"/>
      <c r="B56" s="7"/>
      <c r="C56" s="7"/>
      <c r="D56" s="19"/>
      <c r="E56" s="19"/>
      <c r="F56" s="18"/>
      <c r="G56" s="18"/>
      <c r="H56" s="18"/>
      <c r="I56" s="18"/>
      <c r="J56" s="18"/>
      <c r="K56" s="18"/>
      <c r="L56" s="18"/>
      <c r="M56" s="2"/>
      <c r="N56" s="2"/>
      <c r="O56" s="2"/>
      <c r="P56" s="2"/>
    </row>
    <row r="57" spans="1:16" ht="15.75" hidden="1">
      <c r="A57" s="7" t="s">
        <v>35</v>
      </c>
      <c r="B57" s="7"/>
      <c r="C57" s="7"/>
      <c r="D57" s="19">
        <v>0</v>
      </c>
      <c r="E57" s="19"/>
      <c r="F57" s="18">
        <v>0</v>
      </c>
      <c r="G57" s="18"/>
      <c r="H57" s="18">
        <v>0</v>
      </c>
      <c r="I57" s="18"/>
      <c r="J57" s="18">
        <v>0</v>
      </c>
      <c r="K57" s="18"/>
      <c r="L57" s="18">
        <f>SUM(D57:J57)</f>
        <v>0</v>
      </c>
      <c r="M57" s="2"/>
      <c r="N57" s="2"/>
      <c r="O57" s="2"/>
      <c r="P57" s="2"/>
    </row>
    <row r="58" spans="1:16" ht="15.75" hidden="1">
      <c r="A58" s="7"/>
      <c r="B58" s="7"/>
      <c r="C58" s="7"/>
      <c r="D58" s="19"/>
      <c r="E58" s="19"/>
      <c r="F58" s="18"/>
      <c r="G58" s="18"/>
      <c r="H58" s="18"/>
      <c r="I58" s="18"/>
      <c r="J58" s="18"/>
      <c r="K58" s="18"/>
      <c r="L58" s="18"/>
      <c r="M58" s="2"/>
      <c r="N58" s="2"/>
      <c r="O58" s="2"/>
      <c r="P58" s="2"/>
    </row>
    <row r="59" spans="1:12" ht="15.75" hidden="1">
      <c r="A59" s="7" t="s">
        <v>72</v>
      </c>
      <c r="B59" s="7"/>
      <c r="C59" s="7"/>
      <c r="D59" s="19"/>
      <c r="E59" s="19"/>
      <c r="F59" s="18"/>
      <c r="G59" s="18"/>
      <c r="H59" s="18"/>
      <c r="I59" s="18"/>
      <c r="J59" s="18">
        <v>0</v>
      </c>
      <c r="K59" s="18"/>
      <c r="L59" s="18">
        <f>SUM(D59:J59)</f>
        <v>0</v>
      </c>
    </row>
    <row r="60" spans="1:12" ht="15.75" hidden="1">
      <c r="A60" s="7"/>
      <c r="B60" s="7"/>
      <c r="C60" s="7"/>
      <c r="D60" s="19"/>
      <c r="E60" s="19"/>
      <c r="F60" s="18"/>
      <c r="G60" s="18"/>
      <c r="H60" s="18"/>
      <c r="I60" s="18"/>
      <c r="J60" s="18"/>
      <c r="K60" s="18"/>
      <c r="L60" s="18"/>
    </row>
    <row r="61" spans="1:12" ht="15.75" hidden="1">
      <c r="A61" s="7" t="s">
        <v>52</v>
      </c>
      <c r="B61" s="7"/>
      <c r="C61" s="7"/>
      <c r="D61" s="19">
        <v>0</v>
      </c>
      <c r="E61" s="19"/>
      <c r="F61" s="18">
        <v>0</v>
      </c>
      <c r="G61" s="18"/>
      <c r="H61" s="18">
        <v>0</v>
      </c>
      <c r="I61" s="18"/>
      <c r="J61" s="18">
        <v>7571.682</v>
      </c>
      <c r="K61" s="18"/>
      <c r="L61" s="18">
        <f>SUM(D61:J61)</f>
        <v>7571.682</v>
      </c>
    </row>
    <row r="62" spans="1:12" ht="15.75" hidden="1">
      <c r="A62" s="7"/>
      <c r="B62" s="7"/>
      <c r="C62" s="7"/>
      <c r="D62" s="14"/>
      <c r="E62" s="14"/>
      <c r="F62" s="18"/>
      <c r="G62" s="18"/>
      <c r="H62" s="18"/>
      <c r="I62" s="18"/>
      <c r="J62" s="18"/>
      <c r="K62" s="18"/>
      <c r="L62" s="18"/>
    </row>
    <row r="63" spans="1:12" ht="16.5" hidden="1" thickBot="1">
      <c r="A63" s="39" t="s">
        <v>85</v>
      </c>
      <c r="B63" s="39"/>
      <c r="C63" s="39"/>
      <c r="D63" s="35">
        <f>SUM(D52:D61)</f>
        <v>75831</v>
      </c>
      <c r="E63" s="35"/>
      <c r="F63" s="35">
        <f>SUM(F52:F61)</f>
        <v>4267.899</v>
      </c>
      <c r="G63" s="35"/>
      <c r="H63" s="35">
        <f>SUM(H52:H61)</f>
        <v>9.181</v>
      </c>
      <c r="I63" s="35"/>
      <c r="J63" s="35">
        <f>SUM(J52:J61)</f>
        <v>53249.676</v>
      </c>
      <c r="K63" s="35"/>
      <c r="L63" s="35">
        <f>SUM(L52:L61)</f>
        <v>133357.756</v>
      </c>
    </row>
    <row r="64" spans="1:12" ht="15.75" hidden="1">
      <c r="A64" s="7"/>
      <c r="B64" s="7"/>
      <c r="C64" s="7"/>
      <c r="D64" s="14"/>
      <c r="E64" s="14"/>
      <c r="F64" s="18"/>
      <c r="G64" s="18"/>
      <c r="H64" s="18"/>
      <c r="I64" s="18"/>
      <c r="J64" s="18"/>
      <c r="K64" s="18"/>
      <c r="L64" s="18"/>
    </row>
    <row r="65" spans="1:5" ht="15.75">
      <c r="A65" s="1" t="s">
        <v>118</v>
      </c>
      <c r="B65" s="1"/>
      <c r="C65" s="1"/>
      <c r="D65" s="1"/>
      <c r="E65" s="1"/>
    </row>
    <row r="66" spans="1:12" ht="15.75">
      <c r="A66" s="17"/>
      <c r="B66" s="17"/>
      <c r="C66" s="17"/>
      <c r="D66" s="17"/>
      <c r="E66" s="17"/>
      <c r="F66" s="7"/>
      <c r="G66" s="7"/>
      <c r="H66" s="7"/>
      <c r="I66" s="7"/>
      <c r="J66" s="7"/>
      <c r="K66" s="7"/>
      <c r="L66" s="7"/>
    </row>
    <row r="67" spans="1:12" ht="15.75">
      <c r="A67" s="7"/>
      <c r="B67" s="7"/>
      <c r="C67" s="7"/>
      <c r="D67" s="7"/>
      <c r="E67" s="7"/>
      <c r="F67" s="69" t="s">
        <v>71</v>
      </c>
      <c r="G67" s="69"/>
      <c r="H67" s="69" t="s">
        <v>84</v>
      </c>
      <c r="I67" s="69"/>
      <c r="J67" s="69"/>
      <c r="K67" s="69"/>
      <c r="L67" s="9"/>
    </row>
    <row r="68" spans="1:12" ht="15.75">
      <c r="A68" s="7"/>
      <c r="B68" s="7"/>
      <c r="C68" s="7"/>
      <c r="D68" s="9" t="s">
        <v>70</v>
      </c>
      <c r="E68" s="9"/>
      <c r="F68" s="9" t="s">
        <v>53</v>
      </c>
      <c r="G68" s="9"/>
      <c r="H68" s="9" t="s">
        <v>48</v>
      </c>
      <c r="I68" s="9"/>
      <c r="J68" s="9" t="s">
        <v>50</v>
      </c>
      <c r="K68" s="9"/>
      <c r="L68" s="9"/>
    </row>
    <row r="69" spans="1:12" ht="15.75">
      <c r="A69" s="7"/>
      <c r="B69" s="7"/>
      <c r="C69" s="7"/>
      <c r="D69" s="9" t="s">
        <v>48</v>
      </c>
      <c r="E69" s="9"/>
      <c r="F69" s="9" t="s">
        <v>57</v>
      </c>
      <c r="G69" s="9"/>
      <c r="H69" s="9" t="s">
        <v>49</v>
      </c>
      <c r="I69" s="9"/>
      <c r="J69" s="9" t="s">
        <v>51</v>
      </c>
      <c r="K69" s="9"/>
      <c r="L69" s="9" t="s">
        <v>12</v>
      </c>
    </row>
    <row r="70" spans="1:12" ht="15.75">
      <c r="A70" s="7"/>
      <c r="B70" s="7"/>
      <c r="C70" s="7"/>
      <c r="D70" s="28" t="s">
        <v>6</v>
      </c>
      <c r="E70" s="9"/>
      <c r="F70" s="28" t="s">
        <v>6</v>
      </c>
      <c r="G70" s="9"/>
      <c r="H70" s="28" t="s">
        <v>6</v>
      </c>
      <c r="I70" s="9"/>
      <c r="J70" s="28" t="s">
        <v>6</v>
      </c>
      <c r="K70" s="9"/>
      <c r="L70" s="28" t="s">
        <v>6</v>
      </c>
    </row>
    <row r="71" spans="1:12" ht="15.75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</row>
    <row r="72" spans="1:12" ht="15.75">
      <c r="A72" s="37" t="s">
        <v>121</v>
      </c>
      <c r="B72" s="37"/>
      <c r="C72" s="37"/>
      <c r="D72" s="37"/>
      <c r="E72" s="37"/>
      <c r="F72" s="7"/>
      <c r="G72" s="7"/>
      <c r="H72" s="7"/>
      <c r="I72" s="7"/>
      <c r="J72" s="7"/>
      <c r="K72" s="7"/>
      <c r="L72" s="7"/>
    </row>
    <row r="73" spans="1:12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4" ht="15.75">
      <c r="A74" s="7" t="s">
        <v>97</v>
      </c>
      <c r="B74" s="7"/>
      <c r="C74" s="7"/>
      <c r="D74" s="4">
        <v>75831</v>
      </c>
      <c r="E74" s="4"/>
      <c r="F74" s="4">
        <v>4267.89904</v>
      </c>
      <c r="G74" s="4"/>
      <c r="H74" s="4">
        <v>9.179929999999702</v>
      </c>
      <c r="I74" s="4"/>
      <c r="J74" s="4">
        <v>65092</v>
      </c>
      <c r="K74" s="4"/>
      <c r="L74" s="4">
        <f>SUM(D74:J74)</f>
        <v>145200.07897</v>
      </c>
      <c r="N74" s="65"/>
    </row>
    <row r="75" spans="1:12" ht="15.75">
      <c r="A75" s="7"/>
      <c r="B75" s="7"/>
      <c r="C75" s="7"/>
      <c r="D75" s="4"/>
      <c r="E75" s="4"/>
      <c r="F75" s="4"/>
      <c r="G75" s="4"/>
      <c r="H75" s="4"/>
      <c r="I75" s="4"/>
      <c r="J75" s="4"/>
      <c r="K75" s="4"/>
      <c r="L75" s="4"/>
    </row>
    <row r="76" spans="1:12" ht="15.75">
      <c r="A76" s="7"/>
      <c r="B76" s="7"/>
      <c r="C76" s="7"/>
      <c r="D76" s="15"/>
      <c r="E76" s="15"/>
      <c r="F76" s="4"/>
      <c r="G76" s="4"/>
      <c r="H76" s="4"/>
      <c r="I76" s="4"/>
      <c r="J76" s="4"/>
      <c r="K76" s="4"/>
      <c r="L76" s="4"/>
    </row>
    <row r="77" spans="1:12" ht="15.75">
      <c r="A77" s="7" t="s">
        <v>14</v>
      </c>
      <c r="B77" s="7"/>
      <c r="C77" s="7"/>
      <c r="D77" s="15">
        <v>0</v>
      </c>
      <c r="E77" s="15"/>
      <c r="F77" s="4">
        <v>0</v>
      </c>
      <c r="G77" s="4"/>
      <c r="H77" s="4">
        <v>0</v>
      </c>
      <c r="I77" s="4"/>
      <c r="J77" s="4">
        <v>0</v>
      </c>
      <c r="K77" s="4"/>
      <c r="L77" s="4">
        <f>SUM(D77:J77)</f>
        <v>0</v>
      </c>
    </row>
    <row r="78" spans="1:12" ht="15.75">
      <c r="A78" s="7"/>
      <c r="B78" s="7"/>
      <c r="C78" s="7"/>
      <c r="D78" s="15"/>
      <c r="E78" s="15"/>
      <c r="F78" s="4"/>
      <c r="G78" s="4"/>
      <c r="H78" s="4"/>
      <c r="I78" s="4"/>
      <c r="J78" s="4"/>
      <c r="K78" s="4"/>
      <c r="L78" s="4"/>
    </row>
    <row r="79" spans="1:12" ht="15.75">
      <c r="A79" s="7"/>
      <c r="B79" s="7"/>
      <c r="C79" s="7"/>
      <c r="D79" s="15"/>
      <c r="E79" s="15"/>
      <c r="F79" s="4"/>
      <c r="G79" s="4"/>
      <c r="H79" s="4"/>
      <c r="I79" s="4"/>
      <c r="J79" s="4"/>
      <c r="K79" s="4"/>
      <c r="L79" s="4"/>
    </row>
    <row r="80" spans="1:12" ht="15.75">
      <c r="A80" s="7" t="s">
        <v>92</v>
      </c>
      <c r="B80" s="7"/>
      <c r="C80" s="7"/>
      <c r="D80" s="15">
        <v>0</v>
      </c>
      <c r="E80" s="15"/>
      <c r="F80" s="4">
        <v>0</v>
      </c>
      <c r="G80" s="4"/>
      <c r="H80" s="4">
        <v>0</v>
      </c>
      <c r="I80" s="4"/>
      <c r="J80" s="18">
        <f>+ConCPL!J32</f>
        <v>1265</v>
      </c>
      <c r="K80" s="4"/>
      <c r="L80" s="4">
        <f>SUM(D80:J80)</f>
        <v>1265</v>
      </c>
    </row>
    <row r="81" spans="1:12" ht="15.75">
      <c r="A81" s="7"/>
      <c r="B81" s="7"/>
      <c r="C81" s="7"/>
      <c r="D81" s="15"/>
      <c r="E81" s="15"/>
      <c r="F81" s="4"/>
      <c r="G81" s="4"/>
      <c r="H81" s="4"/>
      <c r="I81" s="4"/>
      <c r="J81" s="18"/>
      <c r="K81" s="4"/>
      <c r="L81" s="4"/>
    </row>
    <row r="82" spans="1:12" ht="15.75">
      <c r="A82" s="7"/>
      <c r="B82" s="7"/>
      <c r="C82" s="7"/>
      <c r="D82" s="7"/>
      <c r="E82" s="7"/>
      <c r="F82" s="4"/>
      <c r="G82" s="4"/>
      <c r="H82" s="4"/>
      <c r="I82" s="4"/>
      <c r="J82" s="4"/>
      <c r="K82" s="4"/>
      <c r="L82" s="4"/>
    </row>
    <row r="83" spans="1:12" ht="16.5" thickBot="1">
      <c r="A83" s="39" t="s">
        <v>119</v>
      </c>
      <c r="B83" s="39"/>
      <c r="C83" s="39"/>
      <c r="D83" s="35">
        <f>SUM(D74:D82)</f>
        <v>75831</v>
      </c>
      <c r="E83" s="35"/>
      <c r="F83" s="35">
        <f>SUM(F74:F82)</f>
        <v>4267.89904</v>
      </c>
      <c r="G83" s="35"/>
      <c r="H83" s="35">
        <f>SUM(H74:H82)</f>
        <v>9.179929999999702</v>
      </c>
      <c r="I83" s="35"/>
      <c r="J83" s="35">
        <f>SUM(J74:J82)</f>
        <v>66357</v>
      </c>
      <c r="K83" s="35"/>
      <c r="L83" s="35">
        <f>SUM(L74:L82)</f>
        <v>146465.07897</v>
      </c>
    </row>
    <row r="84" spans="1:12" ht="16.5" thickTop="1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</row>
    <row r="86" spans="1:3" ht="15.75">
      <c r="A86" s="40" t="s">
        <v>73</v>
      </c>
      <c r="B86" s="40"/>
      <c r="C86" s="40"/>
    </row>
    <row r="87" spans="1:3" ht="15.75">
      <c r="A87" s="20" t="s">
        <v>113</v>
      </c>
      <c r="B87" s="20"/>
      <c r="C87" s="20"/>
    </row>
  </sheetData>
  <mergeCells count="6">
    <mergeCell ref="F10:G10"/>
    <mergeCell ref="H10:K10"/>
    <mergeCell ref="F67:G67"/>
    <mergeCell ref="H67:K67"/>
    <mergeCell ref="F45:G45"/>
    <mergeCell ref="H45:K45"/>
  </mergeCells>
  <printOptions/>
  <pageMargins left="1.05" right="0.51" top="0.65" bottom="0.53" header="0.5" footer="0.5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CAROL WONG</cp:lastModifiedBy>
  <cp:lastPrinted>2005-06-20T06:09:14Z</cp:lastPrinted>
  <dcterms:created xsi:type="dcterms:W3CDTF">1999-03-26T03:58:39Z</dcterms:created>
  <dcterms:modified xsi:type="dcterms:W3CDTF">2004-12-09T03:43:21Z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